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G:\Elier Ruiz\"/>
    </mc:Choice>
  </mc:AlternateContent>
  <xr:revisionPtr revIDLastSave="0" documentId="13_ncr:1_{ACD3CD1E-89A4-4616-AD01-61173FF2D1C2}" xr6:coauthVersionLast="47" xr6:coauthVersionMax="47" xr10:uidLastSave="{00000000-0000-0000-0000-000000000000}"/>
  <bookViews>
    <workbookView xWindow="28680" yWindow="-120" windowWidth="29040" windowHeight="15720" tabRatio="921" xr2:uid="{00000000-000D-0000-FFFF-FFFF00000000}"/>
  </bookViews>
  <sheets>
    <sheet name="START HERE" sheetId="11542" r:id="rId1"/>
    <sheet name="Policies and Fines" sheetId="11533" r:id="rId2"/>
    <sheet name="Quality Assurance Memo" sheetId="11557" r:id="rId3"/>
    <sheet name="Supplier Info-Links" sheetId="11537" r:id="rId4"/>
    <sheet name="Cognos_Office_Connection_Cache" sheetId="11545" state="veryHidden" r:id="rId5"/>
    <sheet name="Item Detail" sheetId="11530" r:id="rId6"/>
    <sheet name="Quality Assurance" sheetId="11556" r:id="rId7"/>
    <sheet name="Product Packaging Config" sheetId="11546" r:id="rId8"/>
    <sheet name="Certificate of Insurance - COI" sheetId="11543" r:id="rId9"/>
    <sheet name="PFAS Compliance" sheetId="11554" r:id="rId10"/>
    <sheet name="Syndigo-Wegmans" sheetId="11544" r:id="rId11"/>
    <sheet name="Smarter X" sheetId="11549" r:id="rId12"/>
    <sheet name="For Buy Plan" sheetId="11552" r:id="rId13"/>
    <sheet name="Transit Time" sheetId="11551" state="hidden" r:id="rId14"/>
    <sheet name="Country Of Origin" sheetId="11555" state="hidden" r:id="rId15"/>
  </sheets>
  <definedNames>
    <definedName name="COUNTRY_LIST">#REF!</definedName>
    <definedName name="ID" localSheetId="8" hidden="1">"754deb66-c509-4b31-8472-9283fc7a9ca1"</definedName>
    <definedName name="ID" localSheetId="4" hidden="1">"ca735f6b-9fa0-4a1d-83d8-24f6ad9f4e12"</definedName>
    <definedName name="ID" localSheetId="12" hidden="1">"7ff4a8ee-9fa5-4520-b805-49269e9498d3"</definedName>
    <definedName name="ID" localSheetId="5" hidden="1">"8a66c358-054e-4f26-9df9-34d598b477fe"</definedName>
    <definedName name="ID" localSheetId="1" hidden="1">"18a442da-103e-4205-aba3-59f2baa693be"</definedName>
    <definedName name="ID" localSheetId="7" hidden="1">"aca06970-446a-4a0b-a4ac-478870aff122"</definedName>
    <definedName name="ID" localSheetId="11" hidden="1">"f1ff4989-5ea9-4e9e-a822-e9a49d65301e"</definedName>
    <definedName name="ID" localSheetId="0" hidden="1">"1bcbcf95-00cb-4825-82b7-17ae492917b1"</definedName>
    <definedName name="ID" localSheetId="3" hidden="1">"9dae0ba1-1310-42e3-a583-4ea3b6e0de15"</definedName>
    <definedName name="ID" localSheetId="10" hidden="1">"d7093f26-5355-4b7b-8c78-87b6f83d5b8f"</definedName>
    <definedName name="ID" localSheetId="13" hidden="1">"e3814b9f-dbd6-4cc0-9ce2-77efc88d7e5e"</definedName>
    <definedName name="_xlnm.Print_Area" localSheetId="8">'Certificate of Insurance - COI'!$A$1:$C$3</definedName>
    <definedName name="_xlnm.Print_Area" localSheetId="5">'Item Detail'!$A$1:$BA$114</definedName>
    <definedName name="_xlnm.Print_Area" localSheetId="1">'Policies and Fines'!$A$1:$K$48</definedName>
    <definedName name="_xlnm.Print_Area" localSheetId="0">'START HERE'!$A$1:$K$62</definedName>
    <definedName name="_xlnm.Print_Area" localSheetId="3">'Supplier Info-Links'!$A$1:$B$23</definedName>
    <definedName name="_xlnm.Print_Area" localSheetId="10">'Syndigo-Wegmans'!$A$1:$A$5</definedName>
    <definedName name="_xlnm.Print_Titles" localSheetId="5">'Item Detail'!$1:$14</definedName>
    <definedName name="REPLENISH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02" i="11556" l="1"/>
  <c r="H101" i="11556"/>
  <c r="H100" i="11556"/>
  <c r="H99" i="11556"/>
  <c r="H98" i="11556"/>
  <c r="H97" i="11556"/>
  <c r="H96" i="11556"/>
  <c r="H95" i="11556"/>
  <c r="H94" i="11556"/>
  <c r="H93" i="11556"/>
  <c r="H92" i="11556"/>
  <c r="H91" i="11556"/>
  <c r="H90" i="11556"/>
  <c r="H89" i="11556"/>
  <c r="H88" i="11556"/>
  <c r="H87" i="11556"/>
  <c r="H86" i="11556"/>
  <c r="H85" i="11556"/>
  <c r="H84" i="11556"/>
  <c r="H83" i="11556"/>
  <c r="H82" i="11556"/>
  <c r="H81" i="11556"/>
  <c r="H80" i="11556"/>
  <c r="H79" i="11556"/>
  <c r="H78" i="11556"/>
  <c r="H77" i="11556"/>
  <c r="H76" i="11556"/>
  <c r="H75" i="11556"/>
  <c r="H74" i="11556"/>
  <c r="H73" i="11556"/>
  <c r="H72" i="11556"/>
  <c r="H71" i="11556"/>
  <c r="H70" i="11556"/>
  <c r="H69" i="11556"/>
  <c r="H68" i="11556"/>
  <c r="H67" i="11556"/>
  <c r="H66" i="11556"/>
  <c r="H65" i="11556"/>
  <c r="H64" i="11556"/>
  <c r="H63" i="11556"/>
  <c r="H62" i="11556"/>
  <c r="H61" i="11556"/>
  <c r="H60" i="11556"/>
  <c r="H59" i="11556"/>
  <c r="H58" i="11556"/>
  <c r="H57" i="11556"/>
  <c r="H56" i="11556"/>
  <c r="H55" i="11556"/>
  <c r="H54" i="11556"/>
  <c r="H53" i="11556"/>
  <c r="H52" i="11556"/>
  <c r="H51" i="11556"/>
  <c r="H50" i="11556"/>
  <c r="H49" i="11556"/>
  <c r="H48" i="11556"/>
  <c r="H47" i="11556"/>
  <c r="H46" i="11556"/>
  <c r="H45" i="11556"/>
  <c r="H44" i="11556"/>
  <c r="H43" i="11556"/>
  <c r="H42" i="11556"/>
  <c r="H41" i="11556"/>
  <c r="H40" i="11556"/>
  <c r="H39" i="11556"/>
  <c r="H38" i="11556"/>
  <c r="H37" i="11556"/>
  <c r="H36" i="11556"/>
  <c r="H35" i="11556"/>
  <c r="H34" i="11556"/>
  <c r="H33" i="11556"/>
  <c r="H32" i="11556"/>
  <c r="H31" i="11556"/>
  <c r="H30" i="11556"/>
  <c r="H29" i="11556"/>
  <c r="H28" i="11556"/>
  <c r="H27" i="11556"/>
  <c r="H26" i="11556"/>
  <c r="H25" i="11556"/>
  <c r="H24" i="11556"/>
  <c r="H23" i="11556"/>
  <c r="H22" i="11556"/>
  <c r="H21" i="11556"/>
  <c r="H20" i="11556"/>
  <c r="H19" i="11556"/>
  <c r="H18" i="11556"/>
  <c r="H17" i="11556"/>
  <c r="H16" i="11556"/>
  <c r="H15" i="11556"/>
  <c r="H14" i="11556"/>
  <c r="H13" i="11556"/>
  <c r="H12" i="11556"/>
  <c r="H11" i="11556"/>
  <c r="H10" i="11556"/>
  <c r="H9" i="11556"/>
  <c r="H8" i="11556"/>
  <c r="H7" i="11556"/>
  <c r="H6" i="11556"/>
  <c r="H5" i="11556"/>
  <c r="H4" i="11556"/>
  <c r="E102" i="11556"/>
  <c r="D102" i="11556"/>
  <c r="E101" i="11556"/>
  <c r="D101" i="11556"/>
  <c r="E100" i="11556"/>
  <c r="D100" i="11556"/>
  <c r="E99" i="11556"/>
  <c r="D99" i="11556"/>
  <c r="E98" i="11556"/>
  <c r="D98" i="11556"/>
  <c r="E97" i="11556"/>
  <c r="D97" i="11556"/>
  <c r="E96" i="11556"/>
  <c r="D96" i="11556"/>
  <c r="E95" i="11556"/>
  <c r="D95" i="11556"/>
  <c r="E94" i="11556"/>
  <c r="D94" i="11556"/>
  <c r="E93" i="11556"/>
  <c r="D93" i="11556"/>
  <c r="E92" i="11556"/>
  <c r="D92" i="11556"/>
  <c r="E91" i="11556"/>
  <c r="D91" i="11556"/>
  <c r="E90" i="11556"/>
  <c r="D90" i="11556"/>
  <c r="E89" i="11556"/>
  <c r="D89" i="11556"/>
  <c r="E88" i="11556"/>
  <c r="D88" i="11556"/>
  <c r="E87" i="11556"/>
  <c r="D87" i="11556"/>
  <c r="E86" i="11556"/>
  <c r="D86" i="11556"/>
  <c r="E85" i="11556"/>
  <c r="D85" i="11556"/>
  <c r="E84" i="11556"/>
  <c r="D84" i="11556"/>
  <c r="E83" i="11556"/>
  <c r="D83" i="11556"/>
  <c r="E82" i="11556"/>
  <c r="D82" i="11556"/>
  <c r="E81" i="11556"/>
  <c r="D81" i="11556"/>
  <c r="E80" i="11556"/>
  <c r="D80" i="11556"/>
  <c r="E79" i="11556"/>
  <c r="D79" i="11556"/>
  <c r="E78" i="11556"/>
  <c r="D78" i="11556"/>
  <c r="E77" i="11556"/>
  <c r="D77" i="11556"/>
  <c r="E76" i="11556"/>
  <c r="D76" i="11556"/>
  <c r="E75" i="11556"/>
  <c r="D75" i="11556"/>
  <c r="E74" i="11556"/>
  <c r="D74" i="11556"/>
  <c r="E73" i="11556"/>
  <c r="D73" i="11556"/>
  <c r="E72" i="11556"/>
  <c r="D72" i="11556"/>
  <c r="E71" i="11556"/>
  <c r="D71" i="11556"/>
  <c r="E70" i="11556"/>
  <c r="D70" i="11556"/>
  <c r="E69" i="11556"/>
  <c r="D69" i="11556"/>
  <c r="E68" i="11556"/>
  <c r="D68" i="11556"/>
  <c r="E67" i="11556"/>
  <c r="D67" i="11556"/>
  <c r="E66" i="11556"/>
  <c r="D66" i="11556"/>
  <c r="E65" i="11556"/>
  <c r="D65" i="11556"/>
  <c r="E64" i="11556"/>
  <c r="D64" i="11556"/>
  <c r="E63" i="11556"/>
  <c r="D63" i="11556"/>
  <c r="E62" i="11556"/>
  <c r="D62" i="11556"/>
  <c r="E61" i="11556"/>
  <c r="D61" i="11556"/>
  <c r="E60" i="11556"/>
  <c r="D60" i="11556"/>
  <c r="E59" i="11556"/>
  <c r="D59" i="11556"/>
  <c r="E58" i="11556"/>
  <c r="D58" i="11556"/>
  <c r="E57" i="11556"/>
  <c r="D57" i="11556"/>
  <c r="E56" i="11556"/>
  <c r="D56" i="11556"/>
  <c r="E55" i="11556"/>
  <c r="D55" i="11556"/>
  <c r="E54" i="11556"/>
  <c r="D54" i="11556"/>
  <c r="E53" i="11556"/>
  <c r="D53" i="11556"/>
  <c r="E52" i="11556"/>
  <c r="D52" i="11556"/>
  <c r="E51" i="11556"/>
  <c r="D51" i="11556"/>
  <c r="E50" i="11556"/>
  <c r="D50" i="11556"/>
  <c r="E49" i="11556"/>
  <c r="D49" i="11556"/>
  <c r="E48" i="11556"/>
  <c r="D48" i="11556"/>
  <c r="E47" i="11556"/>
  <c r="D47" i="11556"/>
  <c r="E46" i="11556"/>
  <c r="D46" i="11556"/>
  <c r="E45" i="11556"/>
  <c r="D45" i="11556"/>
  <c r="E44" i="11556"/>
  <c r="D44" i="11556"/>
  <c r="E43" i="11556"/>
  <c r="D43" i="11556"/>
  <c r="E42" i="11556"/>
  <c r="D42" i="11556"/>
  <c r="E41" i="11556"/>
  <c r="D41" i="11556"/>
  <c r="E40" i="11556"/>
  <c r="D40" i="11556"/>
  <c r="E39" i="11556"/>
  <c r="D39" i="11556"/>
  <c r="E38" i="11556"/>
  <c r="D38" i="11556"/>
  <c r="E37" i="11556"/>
  <c r="D37" i="11556"/>
  <c r="E36" i="11556"/>
  <c r="D36" i="11556"/>
  <c r="E35" i="11556"/>
  <c r="D35" i="11556"/>
  <c r="E34" i="11556"/>
  <c r="D34" i="11556"/>
  <c r="E33" i="11556"/>
  <c r="D33" i="11556"/>
  <c r="E32" i="11556"/>
  <c r="D32" i="11556"/>
  <c r="E31" i="11556"/>
  <c r="D31" i="11556"/>
  <c r="E30" i="11556"/>
  <c r="D30" i="11556"/>
  <c r="E29" i="11556"/>
  <c r="D29" i="11556"/>
  <c r="E28" i="11556"/>
  <c r="D28" i="11556"/>
  <c r="E27" i="11556"/>
  <c r="D27" i="11556"/>
  <c r="E26" i="11556"/>
  <c r="D26" i="11556"/>
  <c r="E25" i="11556"/>
  <c r="D25" i="11556"/>
  <c r="E24" i="11556"/>
  <c r="D24" i="11556"/>
  <c r="E23" i="11556"/>
  <c r="D23" i="11556"/>
  <c r="E22" i="11556"/>
  <c r="D22" i="11556"/>
  <c r="E21" i="11556"/>
  <c r="D21" i="11556"/>
  <c r="E20" i="11556"/>
  <c r="D20" i="11556"/>
  <c r="E19" i="11556"/>
  <c r="D19" i="11556"/>
  <c r="E18" i="11556"/>
  <c r="D18" i="11556"/>
  <c r="E17" i="11556"/>
  <c r="D17" i="11556"/>
  <c r="E16" i="11556"/>
  <c r="D16" i="11556"/>
  <c r="E15" i="11556"/>
  <c r="D15" i="11556"/>
  <c r="E14" i="11556"/>
  <c r="D14" i="11556"/>
  <c r="E13" i="11556"/>
  <c r="D13" i="11556"/>
  <c r="E12" i="11556"/>
  <c r="D12" i="11556"/>
  <c r="E11" i="11556"/>
  <c r="D11" i="11556"/>
  <c r="E10" i="11556"/>
  <c r="D10" i="11556"/>
  <c r="E9" i="11556"/>
  <c r="D9" i="11556"/>
  <c r="E8" i="11556"/>
  <c r="D8" i="11556"/>
  <c r="E7" i="11556"/>
  <c r="D7" i="11556"/>
  <c r="E6" i="11556"/>
  <c r="D6" i="11556"/>
  <c r="E5" i="11556"/>
  <c r="D5" i="11556"/>
  <c r="E4" i="11556"/>
  <c r="D4" i="11556"/>
  <c r="H3" i="11556"/>
  <c r="B4" i="11556"/>
  <c r="A4" i="11556" s="1"/>
  <c r="A102" i="11556"/>
  <c r="A101" i="11556"/>
  <c r="A100" i="11556"/>
  <c r="A99" i="11556"/>
  <c r="A98" i="11556"/>
  <c r="A97" i="11556"/>
  <c r="A96" i="11556"/>
  <c r="A95" i="11556"/>
  <c r="A94" i="11556"/>
  <c r="A93" i="11556"/>
  <c r="A92" i="11556"/>
  <c r="A91" i="11556"/>
  <c r="A90" i="11556"/>
  <c r="A89" i="11556"/>
  <c r="A88" i="11556"/>
  <c r="A87" i="11556"/>
  <c r="A86" i="11556"/>
  <c r="A85" i="11556"/>
  <c r="A84" i="11556"/>
  <c r="A83" i="11556"/>
  <c r="A82" i="11556"/>
  <c r="A81" i="11556"/>
  <c r="A80" i="11556"/>
  <c r="A79" i="11556"/>
  <c r="A78" i="11556"/>
  <c r="A77" i="11556"/>
  <c r="A76" i="11556"/>
  <c r="A75" i="11556"/>
  <c r="A74" i="11556"/>
  <c r="A73" i="11556"/>
  <c r="A72" i="11556"/>
  <c r="A71" i="11556"/>
  <c r="A70" i="11556"/>
  <c r="A69" i="11556"/>
  <c r="A68" i="11556"/>
  <c r="A67" i="11556"/>
  <c r="A66" i="11556"/>
  <c r="A65" i="11556"/>
  <c r="A64" i="11556"/>
  <c r="A63" i="11556"/>
  <c r="A62" i="11556"/>
  <c r="A61" i="11556"/>
  <c r="A60" i="11556"/>
  <c r="A59" i="11556"/>
  <c r="A58" i="11556"/>
  <c r="A57" i="11556"/>
  <c r="A56" i="11556"/>
  <c r="A55" i="11556"/>
  <c r="A54" i="11556"/>
  <c r="A53" i="11556"/>
  <c r="A52" i="11556"/>
  <c r="A51" i="11556"/>
  <c r="A50" i="11556"/>
  <c r="A49" i="11556"/>
  <c r="A48" i="11556"/>
  <c r="A47" i="11556"/>
  <c r="A46" i="11556"/>
  <c r="A45" i="11556"/>
  <c r="A44" i="11556"/>
  <c r="A43" i="11556"/>
  <c r="A42" i="11556"/>
  <c r="A41" i="11556"/>
  <c r="A40" i="11556"/>
  <c r="A39" i="11556"/>
  <c r="A38" i="11556"/>
  <c r="A37" i="11556"/>
  <c r="A36" i="11556"/>
  <c r="A35" i="11556"/>
  <c r="A34" i="11556"/>
  <c r="A33" i="11556"/>
  <c r="A32" i="11556"/>
  <c r="A31" i="11556"/>
  <c r="A30" i="11556"/>
  <c r="A29" i="11556"/>
  <c r="A28" i="11556"/>
  <c r="A27" i="11556"/>
  <c r="A26" i="11556"/>
  <c r="A25" i="11556"/>
  <c r="A24" i="11556"/>
  <c r="A23" i="11556"/>
  <c r="A22" i="11556"/>
  <c r="A21" i="11556"/>
  <c r="A20" i="11556"/>
  <c r="A19" i="11556"/>
  <c r="A18" i="11556"/>
  <c r="A17" i="11556"/>
  <c r="A16" i="11556"/>
  <c r="A15" i="11556"/>
  <c r="A14" i="11556"/>
  <c r="A13" i="11556"/>
  <c r="A12" i="11556"/>
  <c r="A11" i="11556"/>
  <c r="A10" i="11556"/>
  <c r="A9" i="11556"/>
  <c r="A8" i="11556"/>
  <c r="A7" i="11556"/>
  <c r="A6" i="11556"/>
  <c r="A5" i="11556"/>
  <c r="B102" i="11556"/>
  <c r="B101" i="11556"/>
  <c r="B100" i="11556"/>
  <c r="B99" i="11556"/>
  <c r="B98" i="11556"/>
  <c r="B97" i="11556"/>
  <c r="B96" i="11556"/>
  <c r="B95" i="11556"/>
  <c r="B94" i="11556"/>
  <c r="B93" i="11556"/>
  <c r="B92" i="11556"/>
  <c r="B91" i="11556"/>
  <c r="B90" i="11556"/>
  <c r="B89" i="11556"/>
  <c r="B88" i="11556"/>
  <c r="B87" i="11556"/>
  <c r="B86" i="11556"/>
  <c r="B85" i="11556"/>
  <c r="B84" i="11556"/>
  <c r="B83" i="11556"/>
  <c r="B82" i="11556"/>
  <c r="B81" i="11556"/>
  <c r="B80" i="11556"/>
  <c r="B79" i="11556"/>
  <c r="B78" i="11556"/>
  <c r="B77" i="11556"/>
  <c r="B76" i="11556"/>
  <c r="B75" i="11556"/>
  <c r="B74" i="11556"/>
  <c r="B73" i="11556"/>
  <c r="B72" i="11556"/>
  <c r="B71" i="11556"/>
  <c r="B70" i="11556"/>
  <c r="B69" i="11556"/>
  <c r="B68" i="11556"/>
  <c r="B67" i="11556"/>
  <c r="B66" i="11556"/>
  <c r="B65" i="11556"/>
  <c r="B64" i="11556"/>
  <c r="B63" i="11556"/>
  <c r="B62" i="11556"/>
  <c r="B61" i="11556"/>
  <c r="B60" i="11556"/>
  <c r="B59" i="11556"/>
  <c r="B58" i="11556"/>
  <c r="B57" i="11556"/>
  <c r="B56" i="11556"/>
  <c r="B55" i="11556"/>
  <c r="B54" i="11556"/>
  <c r="B53" i="11556"/>
  <c r="B52" i="11556"/>
  <c r="B51" i="11556"/>
  <c r="B50" i="11556"/>
  <c r="B49" i="11556"/>
  <c r="B48" i="11556"/>
  <c r="B47" i="11556"/>
  <c r="B46" i="11556"/>
  <c r="B45" i="11556"/>
  <c r="B44" i="11556"/>
  <c r="B43" i="11556"/>
  <c r="B42" i="11556"/>
  <c r="B41" i="11556"/>
  <c r="B40" i="11556"/>
  <c r="B39" i="11556"/>
  <c r="B38" i="11556"/>
  <c r="B37" i="11556"/>
  <c r="B36" i="11556"/>
  <c r="B35" i="11556"/>
  <c r="B34" i="11556"/>
  <c r="B33" i="11556"/>
  <c r="B32" i="11556"/>
  <c r="B31" i="11556"/>
  <c r="B30" i="11556"/>
  <c r="B29" i="11556"/>
  <c r="B28" i="11556"/>
  <c r="B27" i="11556"/>
  <c r="B26" i="11556"/>
  <c r="B25" i="11556"/>
  <c r="B24" i="11556"/>
  <c r="B23" i="11556"/>
  <c r="B22" i="11556"/>
  <c r="B21" i="11556"/>
  <c r="B20" i="11556"/>
  <c r="B19" i="11556"/>
  <c r="B18" i="11556"/>
  <c r="B17" i="11556"/>
  <c r="B16" i="11556"/>
  <c r="B15" i="11556"/>
  <c r="B14" i="11556"/>
  <c r="B13" i="11556"/>
  <c r="B12" i="11556"/>
  <c r="B11" i="11556"/>
  <c r="B10" i="11556"/>
  <c r="B9" i="11556"/>
  <c r="B8" i="11556"/>
  <c r="B7" i="11556"/>
  <c r="B6" i="11556"/>
  <c r="B5" i="11556"/>
  <c r="B3" i="11556"/>
  <c r="E3" i="11556" s="1"/>
  <c r="P114" i="11530"/>
  <c r="P113" i="11530"/>
  <c r="P112" i="11530"/>
  <c r="P111" i="11530"/>
  <c r="P110" i="11530"/>
  <c r="P109" i="11530"/>
  <c r="P108" i="11530"/>
  <c r="P107" i="11530"/>
  <c r="P106" i="11530"/>
  <c r="P105" i="11530"/>
  <c r="P104" i="11530"/>
  <c r="P103" i="11530"/>
  <c r="P102" i="11530"/>
  <c r="P101" i="11530"/>
  <c r="P100" i="11530"/>
  <c r="P99" i="11530"/>
  <c r="P98" i="11530"/>
  <c r="P97" i="11530"/>
  <c r="P96" i="11530"/>
  <c r="P95" i="11530"/>
  <c r="P94" i="11530"/>
  <c r="P93" i="11530"/>
  <c r="P92" i="11530"/>
  <c r="P91" i="11530"/>
  <c r="P90" i="11530"/>
  <c r="P89" i="11530"/>
  <c r="P88" i="11530"/>
  <c r="P87" i="11530"/>
  <c r="P86" i="11530"/>
  <c r="P85" i="11530"/>
  <c r="P84" i="11530"/>
  <c r="P83" i="11530"/>
  <c r="P82" i="11530"/>
  <c r="P81" i="11530"/>
  <c r="P80" i="11530"/>
  <c r="P79" i="11530"/>
  <c r="P78" i="11530"/>
  <c r="P77" i="11530"/>
  <c r="P76" i="11530"/>
  <c r="P75" i="11530"/>
  <c r="P74" i="11530"/>
  <c r="P73" i="11530"/>
  <c r="P72" i="11530"/>
  <c r="P71" i="11530"/>
  <c r="P70" i="11530"/>
  <c r="P69" i="11530"/>
  <c r="P68" i="11530"/>
  <c r="P67" i="11530"/>
  <c r="P66" i="11530"/>
  <c r="P65" i="11530"/>
  <c r="P64" i="11530"/>
  <c r="P63" i="11530"/>
  <c r="P62" i="11530"/>
  <c r="P61" i="11530"/>
  <c r="P60" i="11530"/>
  <c r="P59" i="11530"/>
  <c r="P58" i="11530"/>
  <c r="P57" i="11530"/>
  <c r="P56" i="11530"/>
  <c r="P55" i="11530"/>
  <c r="P54" i="11530"/>
  <c r="P53" i="11530"/>
  <c r="P52" i="11530"/>
  <c r="P51" i="11530"/>
  <c r="P50" i="11530"/>
  <c r="P49" i="11530"/>
  <c r="P48" i="11530"/>
  <c r="P47" i="11530"/>
  <c r="P46" i="11530"/>
  <c r="P45" i="11530"/>
  <c r="P44" i="11530"/>
  <c r="P43" i="11530"/>
  <c r="P42" i="11530"/>
  <c r="P41" i="11530"/>
  <c r="P40" i="11530"/>
  <c r="P39" i="11530"/>
  <c r="P38" i="11530"/>
  <c r="P37" i="11530"/>
  <c r="P36" i="11530"/>
  <c r="P35" i="11530"/>
  <c r="P34" i="11530"/>
  <c r="P33" i="11530"/>
  <c r="P32" i="11530"/>
  <c r="P31" i="11530"/>
  <c r="P30" i="11530"/>
  <c r="P29" i="11530"/>
  <c r="P28" i="11530"/>
  <c r="P27" i="11530"/>
  <c r="P26" i="11530"/>
  <c r="P25" i="11530"/>
  <c r="P24" i="11530"/>
  <c r="P23" i="11530"/>
  <c r="P22" i="11530"/>
  <c r="P21" i="11530"/>
  <c r="P20" i="11530"/>
  <c r="P19" i="11530"/>
  <c r="P18" i="11530"/>
  <c r="P17" i="11530"/>
  <c r="P16" i="11530"/>
  <c r="A3" i="11556" l="1"/>
  <c r="D3" i="11556"/>
  <c r="G1" i="11556"/>
  <c r="C1" i="11556"/>
  <c r="P15" i="11530"/>
  <c r="M2" i="11530"/>
  <c r="D108" i="11552"/>
  <c r="D107" i="11552"/>
  <c r="D106" i="11552"/>
  <c r="D105" i="11552"/>
  <c r="D104" i="11552"/>
  <c r="D103" i="11552"/>
  <c r="D102" i="11552"/>
  <c r="D101" i="11552"/>
  <c r="D100" i="11552"/>
  <c r="D99" i="11552"/>
  <c r="D98" i="11552"/>
  <c r="D97" i="11552"/>
  <c r="D96" i="11552"/>
  <c r="D95" i="11552"/>
  <c r="D94" i="11552"/>
  <c r="D93" i="11552"/>
  <c r="D92" i="11552"/>
  <c r="D91" i="11552"/>
  <c r="D90" i="11552"/>
  <c r="D89" i="11552"/>
  <c r="D88" i="11552"/>
  <c r="D87" i="11552"/>
  <c r="D86" i="11552"/>
  <c r="D85" i="11552"/>
  <c r="D84" i="11552"/>
  <c r="D83" i="11552"/>
  <c r="D82" i="11552"/>
  <c r="D81" i="11552"/>
  <c r="D80" i="11552"/>
  <c r="D79" i="11552"/>
  <c r="D78" i="11552"/>
  <c r="D77" i="11552"/>
  <c r="D76" i="11552"/>
  <c r="D75" i="11552"/>
  <c r="D74" i="11552"/>
  <c r="D73" i="11552"/>
  <c r="D72" i="11552"/>
  <c r="D71" i="11552"/>
  <c r="D70" i="11552"/>
  <c r="D69" i="11552"/>
  <c r="D68" i="11552"/>
  <c r="D67" i="11552"/>
  <c r="D66" i="11552"/>
  <c r="D65" i="11552"/>
  <c r="D64" i="11552"/>
  <c r="D63" i="11552"/>
  <c r="D62" i="11552"/>
  <c r="D61" i="11552"/>
  <c r="D60" i="11552"/>
  <c r="D59" i="11552"/>
  <c r="D58" i="11552"/>
  <c r="D57" i="11552"/>
  <c r="D56" i="11552"/>
  <c r="D55" i="11552"/>
  <c r="D54" i="11552"/>
  <c r="D53" i="11552"/>
  <c r="D52" i="11552"/>
  <c r="D51" i="11552"/>
  <c r="D50" i="11552"/>
  <c r="D49" i="11552"/>
  <c r="D48" i="11552"/>
  <c r="D47" i="11552"/>
  <c r="D46" i="11552"/>
  <c r="D45" i="11552"/>
  <c r="D44" i="11552"/>
  <c r="D43" i="11552"/>
  <c r="D42" i="11552"/>
  <c r="D41" i="11552"/>
  <c r="D40" i="11552"/>
  <c r="D39" i="11552"/>
  <c r="D38" i="11552"/>
  <c r="D37" i="11552"/>
  <c r="D36" i="11552"/>
  <c r="D35" i="11552"/>
  <c r="D34" i="11552"/>
  <c r="D33" i="11552"/>
  <c r="D32" i="11552"/>
  <c r="D31" i="11552"/>
  <c r="D30" i="11552"/>
  <c r="D29" i="11552"/>
  <c r="D28" i="11552"/>
  <c r="D27" i="11552"/>
  <c r="D26" i="11552"/>
  <c r="D25" i="11552"/>
  <c r="D24" i="11552"/>
  <c r="D23" i="11552"/>
  <c r="D22" i="11552"/>
  <c r="D21" i="11552"/>
  <c r="D20" i="11552"/>
  <c r="D19" i="11552"/>
  <c r="D18" i="11552"/>
  <c r="D17" i="11552"/>
  <c r="D16" i="11552"/>
  <c r="D15" i="11552"/>
  <c r="D14" i="11552"/>
  <c r="D13" i="11552"/>
  <c r="D12" i="11552"/>
  <c r="D11" i="11552"/>
  <c r="D10" i="11552"/>
  <c r="D9" i="11552"/>
  <c r="D8" i="11552"/>
  <c r="C1" i="11555" l="1"/>
  <c r="AO114" i="11530"/>
  <c r="AO113" i="11530"/>
  <c r="AO112" i="11530"/>
  <c r="AO111" i="11530"/>
  <c r="AO110" i="11530"/>
  <c r="AO109" i="11530"/>
  <c r="AO108" i="11530"/>
  <c r="AO107" i="11530"/>
  <c r="AO106" i="11530"/>
  <c r="AO105" i="11530"/>
  <c r="AO104" i="11530"/>
  <c r="AO103" i="11530"/>
  <c r="AO102" i="11530"/>
  <c r="AO101" i="11530"/>
  <c r="AO100" i="11530"/>
  <c r="AO99" i="11530"/>
  <c r="AO98" i="11530"/>
  <c r="AO97" i="11530"/>
  <c r="AO96" i="11530"/>
  <c r="AO95" i="11530"/>
  <c r="AO94" i="11530"/>
  <c r="AO93" i="11530"/>
  <c r="AO92" i="11530"/>
  <c r="AO91" i="11530"/>
  <c r="AO90" i="11530"/>
  <c r="AO89" i="11530"/>
  <c r="AO88" i="11530"/>
  <c r="AO87" i="11530"/>
  <c r="AO86" i="11530"/>
  <c r="AO85" i="11530"/>
  <c r="AO84" i="11530"/>
  <c r="AO83" i="11530"/>
  <c r="AO82" i="11530"/>
  <c r="AO81" i="11530"/>
  <c r="AO80" i="11530"/>
  <c r="AO79" i="11530"/>
  <c r="AO78" i="11530"/>
  <c r="AO77" i="11530"/>
  <c r="AO76" i="11530"/>
  <c r="AO75" i="11530"/>
  <c r="AO74" i="11530"/>
  <c r="AO73" i="11530"/>
  <c r="AO72" i="11530"/>
  <c r="AO71" i="11530"/>
  <c r="AO70" i="11530"/>
  <c r="AO69" i="11530"/>
  <c r="AO68" i="11530"/>
  <c r="AO67" i="11530"/>
  <c r="AO66" i="11530"/>
  <c r="AO65" i="11530"/>
  <c r="AO64" i="11530"/>
  <c r="AO63" i="11530"/>
  <c r="AO62" i="11530"/>
  <c r="AO61" i="11530"/>
  <c r="AO60" i="11530"/>
  <c r="AO59" i="11530"/>
  <c r="AO58" i="11530"/>
  <c r="AO57" i="11530"/>
  <c r="AO56" i="11530"/>
  <c r="AO55" i="11530"/>
  <c r="AO54" i="11530"/>
  <c r="AO53" i="11530"/>
  <c r="AO52" i="11530"/>
  <c r="AO51" i="11530"/>
  <c r="AO50" i="11530"/>
  <c r="AO49" i="11530"/>
  <c r="AO48" i="11530"/>
  <c r="AO47" i="11530"/>
  <c r="AO46" i="11530"/>
  <c r="AO45" i="11530"/>
  <c r="AO44" i="11530"/>
  <c r="AO43" i="11530"/>
  <c r="AO42" i="11530"/>
  <c r="AO41" i="11530"/>
  <c r="AO40" i="11530"/>
  <c r="AO39" i="11530"/>
  <c r="AO38" i="11530"/>
  <c r="AO37" i="11530"/>
  <c r="AO36" i="11530"/>
  <c r="AO35" i="11530"/>
  <c r="AO34" i="11530"/>
  <c r="AO33" i="11530"/>
  <c r="AO32" i="11530"/>
  <c r="AO31" i="11530"/>
  <c r="AO30" i="11530"/>
  <c r="AO29" i="11530"/>
  <c r="AO28" i="11530"/>
  <c r="AO27" i="11530"/>
  <c r="AO26" i="11530"/>
  <c r="AO25" i="11530"/>
  <c r="AO24" i="11530"/>
  <c r="AO23" i="11530"/>
  <c r="AO22" i="11530"/>
  <c r="AO21" i="11530"/>
  <c r="AO20" i="11530"/>
  <c r="AO19" i="11530"/>
  <c r="AO18" i="11530"/>
  <c r="AO17" i="11530"/>
  <c r="AO16" i="11530"/>
  <c r="AN114" i="11530"/>
  <c r="AM114" i="11530"/>
  <c r="AP114" i="11530" s="1"/>
  <c r="AQ114" i="11530" s="1"/>
  <c r="AM108" i="11552" s="1"/>
  <c r="AP113" i="11530"/>
  <c r="AQ113" i="11530" s="1"/>
  <c r="AM113" i="11530"/>
  <c r="AN113" i="11530" s="1"/>
  <c r="AP112" i="11530"/>
  <c r="AQ112" i="11530" s="1"/>
  <c r="AN112" i="11530"/>
  <c r="AM112" i="11530"/>
  <c r="AM111" i="11530"/>
  <c r="AP111" i="11530" s="1"/>
  <c r="AP110" i="11530"/>
  <c r="AQ110" i="11530" s="1"/>
  <c r="AN110" i="11530"/>
  <c r="AM110" i="11530"/>
  <c r="AM109" i="11530"/>
  <c r="AP109" i="11530" s="1"/>
  <c r="AQ109" i="11530" s="1"/>
  <c r="AM103" i="11552" s="1"/>
  <c r="AP108" i="11530"/>
  <c r="AQ108" i="11530" s="1"/>
  <c r="AN108" i="11530"/>
  <c r="AM108" i="11530"/>
  <c r="AM107" i="11530"/>
  <c r="AP107" i="11530" s="1"/>
  <c r="AN106" i="11530"/>
  <c r="AM106" i="11530"/>
  <c r="AP106" i="11530" s="1"/>
  <c r="AQ105" i="11530"/>
  <c r="AM99" i="11552" s="1"/>
  <c r="AP105" i="11530"/>
  <c r="AM105" i="11530"/>
  <c r="AN105" i="11530" s="1"/>
  <c r="AP104" i="11530"/>
  <c r="AQ104" i="11530" s="1"/>
  <c r="AN104" i="11530"/>
  <c r="AM104" i="11530"/>
  <c r="AM103" i="11530"/>
  <c r="AP103" i="11530" s="1"/>
  <c r="AP102" i="11530"/>
  <c r="AQ102" i="11530" s="1"/>
  <c r="AN102" i="11530"/>
  <c r="AM102" i="11530"/>
  <c r="AM101" i="11530"/>
  <c r="AP101" i="11530" s="1"/>
  <c r="AQ101" i="11530" s="1"/>
  <c r="AM95" i="11552" s="1"/>
  <c r="AP100" i="11530"/>
  <c r="AQ100" i="11530" s="1"/>
  <c r="AM94" i="11552" s="1"/>
  <c r="AN100" i="11530"/>
  <c r="AM100" i="11530"/>
  <c r="AM99" i="11530"/>
  <c r="AP99" i="11530" s="1"/>
  <c r="AN98" i="11530"/>
  <c r="AM98" i="11530"/>
  <c r="AP98" i="11530" s="1"/>
  <c r="AP97" i="11530"/>
  <c r="AQ97" i="11530" s="1"/>
  <c r="AM91" i="11552" s="1"/>
  <c r="AN97" i="11530"/>
  <c r="AM97" i="11530"/>
  <c r="AP96" i="11530"/>
  <c r="AQ96" i="11530" s="1"/>
  <c r="AN96" i="11530"/>
  <c r="AM96" i="11530"/>
  <c r="AM95" i="11530"/>
  <c r="AP95" i="11530" s="1"/>
  <c r="AP94" i="11530"/>
  <c r="AQ94" i="11530" s="1"/>
  <c r="AN94" i="11530"/>
  <c r="AM94" i="11530"/>
  <c r="AM93" i="11530"/>
  <c r="AP93" i="11530" s="1"/>
  <c r="AQ93" i="11530" s="1"/>
  <c r="AM87" i="11552" s="1"/>
  <c r="AP92" i="11530"/>
  <c r="AQ92" i="11530" s="1"/>
  <c r="AM86" i="11552" s="1"/>
  <c r="AN92" i="11530"/>
  <c r="AM92" i="11530"/>
  <c r="AM91" i="11530"/>
  <c r="AP91" i="11530" s="1"/>
  <c r="AN90" i="11530"/>
  <c r="AM90" i="11530"/>
  <c r="AP90" i="11530" s="1"/>
  <c r="AP89" i="11530"/>
  <c r="AQ89" i="11530" s="1"/>
  <c r="AM83" i="11552" s="1"/>
  <c r="AN89" i="11530"/>
  <c r="AM89" i="11530"/>
  <c r="AP88" i="11530"/>
  <c r="AQ88" i="11530" s="1"/>
  <c r="AN88" i="11530"/>
  <c r="AM88" i="11530"/>
  <c r="AM87" i="11530"/>
  <c r="AP87" i="11530" s="1"/>
  <c r="AP86" i="11530"/>
  <c r="AQ86" i="11530" s="1"/>
  <c r="AN86" i="11530"/>
  <c r="AM86" i="11530"/>
  <c r="AM85" i="11530"/>
  <c r="AP85" i="11530" s="1"/>
  <c r="AQ85" i="11530" s="1"/>
  <c r="AM79" i="11552" s="1"/>
  <c r="AP84" i="11530"/>
  <c r="AQ84" i="11530" s="1"/>
  <c r="AM78" i="11552" s="1"/>
  <c r="AM84" i="11530"/>
  <c r="AN84" i="11530" s="1"/>
  <c r="AM83" i="11530"/>
  <c r="AP83" i="11530" s="1"/>
  <c r="AN82" i="11530"/>
  <c r="AM82" i="11530"/>
  <c r="AP82" i="11530" s="1"/>
  <c r="AQ82" i="11530" s="1"/>
  <c r="AM76" i="11552" s="1"/>
  <c r="AP81" i="11530"/>
  <c r="AQ81" i="11530" s="1"/>
  <c r="AM75" i="11552" s="1"/>
  <c r="AN81" i="11530"/>
  <c r="AM81" i="11530"/>
  <c r="AP80" i="11530"/>
  <c r="AQ80" i="11530" s="1"/>
  <c r="AN80" i="11530"/>
  <c r="AM80" i="11530"/>
  <c r="AM79" i="11530"/>
  <c r="AP79" i="11530" s="1"/>
  <c r="AP78" i="11530"/>
  <c r="AQ78" i="11530" s="1"/>
  <c r="AN78" i="11530"/>
  <c r="AM78" i="11530"/>
  <c r="AM77" i="11530"/>
  <c r="AP77" i="11530" s="1"/>
  <c r="AQ77" i="11530" s="1"/>
  <c r="AM71" i="11552" s="1"/>
  <c r="AP76" i="11530"/>
  <c r="AQ76" i="11530" s="1"/>
  <c r="AM70" i="11552" s="1"/>
  <c r="AM76" i="11530"/>
  <c r="AN76" i="11530" s="1"/>
  <c r="AM75" i="11530"/>
  <c r="AP75" i="11530" s="1"/>
  <c r="AN74" i="11530"/>
  <c r="AM74" i="11530"/>
  <c r="AP74" i="11530" s="1"/>
  <c r="AP73" i="11530"/>
  <c r="AQ73" i="11530" s="1"/>
  <c r="AM67" i="11552" s="1"/>
  <c r="AN73" i="11530"/>
  <c r="AM73" i="11530"/>
  <c r="AP72" i="11530"/>
  <c r="AQ72" i="11530" s="1"/>
  <c r="AN72" i="11530"/>
  <c r="AM72" i="11530"/>
  <c r="AM71" i="11530"/>
  <c r="AP71" i="11530" s="1"/>
  <c r="AP70" i="11530"/>
  <c r="AQ70" i="11530" s="1"/>
  <c r="AN70" i="11530"/>
  <c r="AM70" i="11530"/>
  <c r="AM69" i="11530"/>
  <c r="AP69" i="11530" s="1"/>
  <c r="AQ69" i="11530" s="1"/>
  <c r="AM63" i="11552" s="1"/>
  <c r="AP68" i="11530"/>
  <c r="AQ68" i="11530" s="1"/>
  <c r="AM62" i="11552" s="1"/>
  <c r="AM68" i="11530"/>
  <c r="AN68" i="11530" s="1"/>
  <c r="AM67" i="11530"/>
  <c r="AP67" i="11530" s="1"/>
  <c r="AN66" i="11530"/>
  <c r="AM66" i="11530"/>
  <c r="AP66" i="11530" s="1"/>
  <c r="AQ66" i="11530" s="1"/>
  <c r="AM60" i="11552" s="1"/>
  <c r="AP65" i="11530"/>
  <c r="AQ65" i="11530" s="1"/>
  <c r="AM59" i="11552" s="1"/>
  <c r="AN65" i="11530"/>
  <c r="AM65" i="11530"/>
  <c r="AP64" i="11530"/>
  <c r="AQ64" i="11530" s="1"/>
  <c r="AN64" i="11530"/>
  <c r="AM64" i="11530"/>
  <c r="AM63" i="11530"/>
  <c r="AP63" i="11530" s="1"/>
  <c r="AP62" i="11530"/>
  <c r="AQ62" i="11530" s="1"/>
  <c r="AN62" i="11530"/>
  <c r="AM62" i="11530"/>
  <c r="AM61" i="11530"/>
  <c r="AP61" i="11530" s="1"/>
  <c r="AQ61" i="11530" s="1"/>
  <c r="AM55" i="11552" s="1"/>
  <c r="AP60" i="11530"/>
  <c r="AQ60" i="11530" s="1"/>
  <c r="AM54" i="11552" s="1"/>
  <c r="AM60" i="11530"/>
  <c r="AN60" i="11530" s="1"/>
  <c r="AM59" i="11530"/>
  <c r="AP59" i="11530" s="1"/>
  <c r="AN58" i="11530"/>
  <c r="AM58" i="11530"/>
  <c r="AP58" i="11530" s="1"/>
  <c r="AP57" i="11530"/>
  <c r="AQ57" i="11530" s="1"/>
  <c r="AM51" i="11552" s="1"/>
  <c r="AN57" i="11530"/>
  <c r="AM57" i="11530"/>
  <c r="AP56" i="11530"/>
  <c r="AQ56" i="11530" s="1"/>
  <c r="AN56" i="11530"/>
  <c r="AM56" i="11530"/>
  <c r="AM55" i="11530"/>
  <c r="AP55" i="11530" s="1"/>
  <c r="AP54" i="11530"/>
  <c r="AQ54" i="11530" s="1"/>
  <c r="AN54" i="11530"/>
  <c r="AM54" i="11530"/>
  <c r="AM53" i="11530"/>
  <c r="AP53" i="11530" s="1"/>
  <c r="AQ53" i="11530" s="1"/>
  <c r="AM47" i="11552" s="1"/>
  <c r="AP52" i="11530"/>
  <c r="AQ52" i="11530" s="1"/>
  <c r="AM46" i="11552" s="1"/>
  <c r="AM52" i="11530"/>
  <c r="AN52" i="11530" s="1"/>
  <c r="AM51" i="11530"/>
  <c r="AP51" i="11530" s="1"/>
  <c r="AN50" i="11530"/>
  <c r="AM50" i="11530"/>
  <c r="AP50" i="11530" s="1"/>
  <c r="AQ49" i="11530"/>
  <c r="AM43" i="11552" s="1"/>
  <c r="AP49" i="11530"/>
  <c r="AN49" i="11530"/>
  <c r="AM49" i="11530"/>
  <c r="AP48" i="11530"/>
  <c r="AQ48" i="11530" s="1"/>
  <c r="AN48" i="11530"/>
  <c r="AM48" i="11530"/>
  <c r="AM47" i="11530"/>
  <c r="AP47" i="11530" s="1"/>
  <c r="AQ47" i="11530" s="1"/>
  <c r="AM41" i="11552" s="1"/>
  <c r="AP46" i="11530"/>
  <c r="AQ46" i="11530" s="1"/>
  <c r="AN46" i="11530"/>
  <c r="AM46" i="11530"/>
  <c r="AM45" i="11530"/>
  <c r="AP45" i="11530" s="1"/>
  <c r="AQ45" i="11530" s="1"/>
  <c r="AM39" i="11552" s="1"/>
  <c r="AP44" i="11530"/>
  <c r="AQ44" i="11530" s="1"/>
  <c r="AM38" i="11552" s="1"/>
  <c r="AM44" i="11530"/>
  <c r="AN44" i="11530" s="1"/>
  <c r="AM43" i="11530"/>
  <c r="AP43" i="11530" s="1"/>
  <c r="AN42" i="11530"/>
  <c r="AM42" i="11530"/>
  <c r="AP42" i="11530" s="1"/>
  <c r="AQ42" i="11530" s="1"/>
  <c r="AM36" i="11552" s="1"/>
  <c r="AQ41" i="11530"/>
  <c r="AP41" i="11530"/>
  <c r="AN41" i="11530"/>
  <c r="AM41" i="11530"/>
  <c r="AP40" i="11530"/>
  <c r="AQ40" i="11530" s="1"/>
  <c r="AN40" i="11530"/>
  <c r="AM40" i="11530"/>
  <c r="AM39" i="11530"/>
  <c r="AP39" i="11530" s="1"/>
  <c r="AP38" i="11530"/>
  <c r="AQ38" i="11530" s="1"/>
  <c r="AN38" i="11530"/>
  <c r="AM38" i="11530"/>
  <c r="AM37" i="11530"/>
  <c r="AP37" i="11530" s="1"/>
  <c r="AQ37" i="11530" s="1"/>
  <c r="AM31" i="11552" s="1"/>
  <c r="AP36" i="11530"/>
  <c r="AQ36" i="11530" s="1"/>
  <c r="AM30" i="11552" s="1"/>
  <c r="AM36" i="11530"/>
  <c r="AN36" i="11530" s="1"/>
  <c r="AM35" i="11530"/>
  <c r="AP35" i="11530" s="1"/>
  <c r="AN34" i="11530"/>
  <c r="AM34" i="11530"/>
  <c r="AP34" i="11530" s="1"/>
  <c r="AQ34" i="11530" s="1"/>
  <c r="AM28" i="11552" s="1"/>
  <c r="AP33" i="11530"/>
  <c r="AQ33" i="11530" s="1"/>
  <c r="AM27" i="11552" s="1"/>
  <c r="AN33" i="11530"/>
  <c r="AM33" i="11530"/>
  <c r="AP32" i="11530"/>
  <c r="AQ32" i="11530" s="1"/>
  <c r="AN32" i="11530"/>
  <c r="AM32" i="11530"/>
  <c r="AM31" i="11530"/>
  <c r="AP31" i="11530" s="1"/>
  <c r="AQ31" i="11530" s="1"/>
  <c r="AM25" i="11552" s="1"/>
  <c r="AP30" i="11530"/>
  <c r="AQ30" i="11530" s="1"/>
  <c r="AN30" i="11530"/>
  <c r="AM30" i="11530"/>
  <c r="AM29" i="11530"/>
  <c r="AP29" i="11530" s="1"/>
  <c r="AQ29" i="11530" s="1"/>
  <c r="AM23" i="11552" s="1"/>
  <c r="AP28" i="11530"/>
  <c r="AQ28" i="11530" s="1"/>
  <c r="AM22" i="11552" s="1"/>
  <c r="AM28" i="11530"/>
  <c r="AN28" i="11530" s="1"/>
  <c r="AM27" i="11530"/>
  <c r="AP27" i="11530" s="1"/>
  <c r="AN26" i="11530"/>
  <c r="AM26" i="11530"/>
  <c r="AP26" i="11530" s="1"/>
  <c r="AQ26" i="11530" s="1"/>
  <c r="AM20" i="11552" s="1"/>
  <c r="AQ25" i="11530"/>
  <c r="AP25" i="11530"/>
  <c r="AN25" i="11530"/>
  <c r="AM25" i="11530"/>
  <c r="AP24" i="11530"/>
  <c r="AQ24" i="11530" s="1"/>
  <c r="AN24" i="11530"/>
  <c r="AM24" i="11530"/>
  <c r="AM23" i="11530"/>
  <c r="AP23" i="11530" s="1"/>
  <c r="AP22" i="11530"/>
  <c r="AQ22" i="11530" s="1"/>
  <c r="AN22" i="11530"/>
  <c r="AM22" i="11530"/>
  <c r="AM21" i="11530"/>
  <c r="AP21" i="11530" s="1"/>
  <c r="AQ21" i="11530" s="1"/>
  <c r="AM15" i="11552" s="1"/>
  <c r="AP20" i="11530"/>
  <c r="AQ20" i="11530" s="1"/>
  <c r="AM14" i="11552" s="1"/>
  <c r="AM20" i="11530"/>
  <c r="AN20" i="11530" s="1"/>
  <c r="AM19" i="11530"/>
  <c r="AP19" i="11530" s="1"/>
  <c r="AN18" i="11530"/>
  <c r="AM18" i="11530"/>
  <c r="AP18" i="11530" s="1"/>
  <c r="AP17" i="11530"/>
  <c r="AQ17" i="11530" s="1"/>
  <c r="AM11" i="11552" s="1"/>
  <c r="AN17" i="11530"/>
  <c r="AM17" i="11530"/>
  <c r="AP16" i="11530"/>
  <c r="AQ16" i="11530" s="1"/>
  <c r="AN16" i="11530"/>
  <c r="AM16" i="11530"/>
  <c r="AZ114" i="11530"/>
  <c r="BA114" i="11530" s="1"/>
  <c r="AX114" i="11530"/>
  <c r="AW114" i="11530"/>
  <c r="AV114" i="11530"/>
  <c r="AZ113" i="11530"/>
  <c r="BA113" i="11530" s="1"/>
  <c r="AX113" i="11530"/>
  <c r="AW113" i="11530"/>
  <c r="AV113" i="11530"/>
  <c r="AZ112" i="11530"/>
  <c r="BA112" i="11530" s="1"/>
  <c r="AX112" i="11530"/>
  <c r="AW112" i="11530"/>
  <c r="AV112" i="11530"/>
  <c r="BA111" i="11530"/>
  <c r="AZ111" i="11530"/>
  <c r="AX111" i="11530"/>
  <c r="AW111" i="11530"/>
  <c r="AV111" i="11530"/>
  <c r="AZ110" i="11530"/>
  <c r="BA110" i="11530" s="1"/>
  <c r="AX110" i="11530"/>
  <c r="AW110" i="11530"/>
  <c r="AV110" i="11530"/>
  <c r="AZ109" i="11530"/>
  <c r="BA109" i="11530" s="1"/>
  <c r="AX109" i="11530"/>
  <c r="AW109" i="11530"/>
  <c r="AV109" i="11530"/>
  <c r="AZ108" i="11530"/>
  <c r="BA108" i="11530" s="1"/>
  <c r="AX108" i="11530"/>
  <c r="AW108" i="11530"/>
  <c r="AV108" i="11530"/>
  <c r="BA107" i="11530"/>
  <c r="AZ107" i="11530"/>
  <c r="AX107" i="11530"/>
  <c r="AW107" i="11530"/>
  <c r="AV107" i="11530"/>
  <c r="AZ106" i="11530"/>
  <c r="BA106" i="11530" s="1"/>
  <c r="AX106" i="11530"/>
  <c r="AW106" i="11530"/>
  <c r="AV106" i="11530"/>
  <c r="AZ105" i="11530"/>
  <c r="BA105" i="11530" s="1"/>
  <c r="AX105" i="11530"/>
  <c r="AW105" i="11530"/>
  <c r="AV105" i="11530"/>
  <c r="AZ104" i="11530"/>
  <c r="BA104" i="11530" s="1"/>
  <c r="AX104" i="11530"/>
  <c r="AW104" i="11530"/>
  <c r="AV104" i="11530"/>
  <c r="BA103" i="11530"/>
  <c r="AZ103" i="11530"/>
  <c r="AX103" i="11530"/>
  <c r="AW103" i="11530"/>
  <c r="AV103" i="11530"/>
  <c r="BA102" i="11530"/>
  <c r="AZ102" i="11530"/>
  <c r="AX102" i="11530"/>
  <c r="AW102" i="11530"/>
  <c r="AV102" i="11530"/>
  <c r="AZ101" i="11530"/>
  <c r="BA101" i="11530" s="1"/>
  <c r="AX101" i="11530"/>
  <c r="AW101" i="11530"/>
  <c r="AV101" i="11530"/>
  <c r="AZ100" i="11530"/>
  <c r="BA100" i="11530" s="1"/>
  <c r="AX100" i="11530"/>
  <c r="AW100" i="11530"/>
  <c r="AV100" i="11530"/>
  <c r="BA99" i="11530"/>
  <c r="AZ99" i="11530"/>
  <c r="AX99" i="11530"/>
  <c r="AW99" i="11530"/>
  <c r="AV99" i="11530"/>
  <c r="BA98" i="11530"/>
  <c r="AZ98" i="11530"/>
  <c r="AX98" i="11530"/>
  <c r="AW98" i="11530"/>
  <c r="AV98" i="11530"/>
  <c r="AZ97" i="11530"/>
  <c r="BA97" i="11530" s="1"/>
  <c r="AX97" i="11530"/>
  <c r="AW97" i="11530"/>
  <c r="AV97" i="11530"/>
  <c r="AZ96" i="11530"/>
  <c r="BA96" i="11530" s="1"/>
  <c r="AX96" i="11530"/>
  <c r="AW96" i="11530"/>
  <c r="AV96" i="11530"/>
  <c r="BA95" i="11530"/>
  <c r="AZ95" i="11530"/>
  <c r="AX95" i="11530"/>
  <c r="AW95" i="11530"/>
  <c r="AV95" i="11530"/>
  <c r="BA94" i="11530"/>
  <c r="AZ94" i="11530"/>
  <c r="AX94" i="11530"/>
  <c r="AW94" i="11530"/>
  <c r="AV94" i="11530"/>
  <c r="AZ93" i="11530"/>
  <c r="BA93" i="11530" s="1"/>
  <c r="AX93" i="11530"/>
  <c r="AW93" i="11530"/>
  <c r="AV93" i="11530"/>
  <c r="AZ92" i="11530"/>
  <c r="BA92" i="11530" s="1"/>
  <c r="AX92" i="11530"/>
  <c r="AW92" i="11530"/>
  <c r="AV92" i="11530"/>
  <c r="BA91" i="11530"/>
  <c r="AZ91" i="11530"/>
  <c r="AX91" i="11530"/>
  <c r="AW91" i="11530"/>
  <c r="AV91" i="11530"/>
  <c r="BA90" i="11530"/>
  <c r="AZ90" i="11530"/>
  <c r="AX90" i="11530"/>
  <c r="AW90" i="11530"/>
  <c r="AV90" i="11530"/>
  <c r="AZ89" i="11530"/>
  <c r="BA89" i="11530" s="1"/>
  <c r="AX89" i="11530"/>
  <c r="AW89" i="11530"/>
  <c r="AV89" i="11530"/>
  <c r="AZ88" i="11530"/>
  <c r="BA88" i="11530" s="1"/>
  <c r="AX88" i="11530"/>
  <c r="AW88" i="11530"/>
  <c r="AV88" i="11530"/>
  <c r="BA87" i="11530"/>
  <c r="AZ87" i="11530"/>
  <c r="AX87" i="11530"/>
  <c r="AW87" i="11530"/>
  <c r="AV87" i="11530"/>
  <c r="BA86" i="11530"/>
  <c r="AZ86" i="11530"/>
  <c r="AX86" i="11530"/>
  <c r="AW86" i="11530"/>
  <c r="AV86" i="11530"/>
  <c r="AZ85" i="11530"/>
  <c r="BA85" i="11530" s="1"/>
  <c r="AX85" i="11530"/>
  <c r="AW85" i="11530"/>
  <c r="AV85" i="11530"/>
  <c r="AZ84" i="11530"/>
  <c r="BA84" i="11530" s="1"/>
  <c r="AX84" i="11530"/>
  <c r="AW84" i="11530"/>
  <c r="AV84" i="11530"/>
  <c r="BA83" i="11530"/>
  <c r="AZ83" i="11530"/>
  <c r="AX83" i="11530"/>
  <c r="AW83" i="11530"/>
  <c r="AV83" i="11530"/>
  <c r="BA82" i="11530"/>
  <c r="AZ82" i="11530"/>
  <c r="AX82" i="11530"/>
  <c r="AW82" i="11530"/>
  <c r="AV82" i="11530"/>
  <c r="AZ81" i="11530"/>
  <c r="BA81" i="11530" s="1"/>
  <c r="AX81" i="11530"/>
  <c r="AW81" i="11530"/>
  <c r="AV81" i="11530"/>
  <c r="AZ80" i="11530"/>
  <c r="BA80" i="11530" s="1"/>
  <c r="AX80" i="11530"/>
  <c r="AW80" i="11530"/>
  <c r="AV80" i="11530"/>
  <c r="BA79" i="11530"/>
  <c r="AZ79" i="11530"/>
  <c r="AX79" i="11530"/>
  <c r="AW79" i="11530"/>
  <c r="AV79" i="11530"/>
  <c r="BA78" i="11530"/>
  <c r="AZ78" i="11530"/>
  <c r="AX78" i="11530"/>
  <c r="AW78" i="11530"/>
  <c r="AV78" i="11530"/>
  <c r="AZ77" i="11530"/>
  <c r="BA77" i="11530" s="1"/>
  <c r="AX77" i="11530"/>
  <c r="AW77" i="11530"/>
  <c r="AV77" i="11530"/>
  <c r="AZ76" i="11530"/>
  <c r="BA76" i="11530" s="1"/>
  <c r="AX76" i="11530"/>
  <c r="AW76" i="11530"/>
  <c r="AV76" i="11530"/>
  <c r="BA75" i="11530"/>
  <c r="AZ75" i="11530"/>
  <c r="AX75" i="11530"/>
  <c r="AW75" i="11530"/>
  <c r="AV75" i="11530"/>
  <c r="BA74" i="11530"/>
  <c r="AZ74" i="11530"/>
  <c r="AX74" i="11530"/>
  <c r="AW74" i="11530"/>
  <c r="AV74" i="11530"/>
  <c r="AZ73" i="11530"/>
  <c r="BA73" i="11530" s="1"/>
  <c r="AX73" i="11530"/>
  <c r="AW73" i="11530"/>
  <c r="AV73" i="11530"/>
  <c r="AZ72" i="11530"/>
  <c r="BA72" i="11530" s="1"/>
  <c r="AX72" i="11530"/>
  <c r="AW72" i="11530"/>
  <c r="AV72" i="11530"/>
  <c r="BA71" i="11530"/>
  <c r="AZ71" i="11530"/>
  <c r="AX71" i="11530"/>
  <c r="AW71" i="11530"/>
  <c r="AV71" i="11530"/>
  <c r="BA70" i="11530"/>
  <c r="AZ70" i="11530"/>
  <c r="AX70" i="11530"/>
  <c r="AW70" i="11530"/>
  <c r="AV70" i="11530"/>
  <c r="AZ69" i="11530"/>
  <c r="BA69" i="11530" s="1"/>
  <c r="AX69" i="11530"/>
  <c r="AW69" i="11530"/>
  <c r="AV69" i="11530"/>
  <c r="AZ68" i="11530"/>
  <c r="BA68" i="11530" s="1"/>
  <c r="AX68" i="11530"/>
  <c r="AW68" i="11530"/>
  <c r="AV68" i="11530"/>
  <c r="BA67" i="11530"/>
  <c r="AZ67" i="11530"/>
  <c r="AX67" i="11530"/>
  <c r="AW67" i="11530"/>
  <c r="AV67" i="11530"/>
  <c r="BA66" i="11530"/>
  <c r="AZ66" i="11530"/>
  <c r="AX66" i="11530"/>
  <c r="AW66" i="11530"/>
  <c r="AV66" i="11530"/>
  <c r="AZ65" i="11530"/>
  <c r="BA65" i="11530" s="1"/>
  <c r="AX65" i="11530"/>
  <c r="AW65" i="11530"/>
  <c r="AV65" i="11530"/>
  <c r="AZ64" i="11530"/>
  <c r="BA64" i="11530" s="1"/>
  <c r="AX64" i="11530"/>
  <c r="AW64" i="11530"/>
  <c r="AV64" i="11530"/>
  <c r="BA63" i="11530"/>
  <c r="AZ63" i="11530"/>
  <c r="AX63" i="11530"/>
  <c r="AW63" i="11530"/>
  <c r="AV63" i="11530"/>
  <c r="BA62" i="11530"/>
  <c r="AZ62" i="11530"/>
  <c r="AX62" i="11530"/>
  <c r="AW62" i="11530"/>
  <c r="AV62" i="11530"/>
  <c r="AZ61" i="11530"/>
  <c r="BA61" i="11530" s="1"/>
  <c r="AX61" i="11530"/>
  <c r="AW61" i="11530"/>
  <c r="AV61" i="11530"/>
  <c r="AZ60" i="11530"/>
  <c r="BA60" i="11530" s="1"/>
  <c r="AX60" i="11530"/>
  <c r="AW60" i="11530"/>
  <c r="AV60" i="11530"/>
  <c r="BA59" i="11530"/>
  <c r="AZ59" i="11530"/>
  <c r="AX59" i="11530"/>
  <c r="AW59" i="11530"/>
  <c r="AV59" i="11530"/>
  <c r="BA58" i="11530"/>
  <c r="AZ58" i="11530"/>
  <c r="AX58" i="11530"/>
  <c r="AW58" i="11530"/>
  <c r="AV58" i="11530"/>
  <c r="AZ57" i="11530"/>
  <c r="BA57" i="11530" s="1"/>
  <c r="AX57" i="11530"/>
  <c r="AW57" i="11530"/>
  <c r="AV57" i="11530"/>
  <c r="AZ56" i="11530"/>
  <c r="BA56" i="11530" s="1"/>
  <c r="AX56" i="11530"/>
  <c r="AW56" i="11530"/>
  <c r="AV56" i="11530"/>
  <c r="BA55" i="11530"/>
  <c r="AZ55" i="11530"/>
  <c r="AX55" i="11530"/>
  <c r="AW55" i="11530"/>
  <c r="AV55" i="11530"/>
  <c r="BA54" i="11530"/>
  <c r="AZ54" i="11530"/>
  <c r="AX54" i="11530"/>
  <c r="AW54" i="11530"/>
  <c r="AV54" i="11530"/>
  <c r="AZ53" i="11530"/>
  <c r="BA53" i="11530" s="1"/>
  <c r="AX53" i="11530"/>
  <c r="AW53" i="11530"/>
  <c r="AV53" i="11530"/>
  <c r="AZ52" i="11530"/>
  <c r="BA52" i="11530" s="1"/>
  <c r="AX52" i="11530"/>
  <c r="AW52" i="11530"/>
  <c r="AV52" i="11530"/>
  <c r="BA51" i="11530"/>
  <c r="AZ51" i="11530"/>
  <c r="AX51" i="11530"/>
  <c r="AW51" i="11530"/>
  <c r="AV51" i="11530"/>
  <c r="BA50" i="11530"/>
  <c r="AZ50" i="11530"/>
  <c r="AX50" i="11530"/>
  <c r="AW50" i="11530"/>
  <c r="AV50" i="11530"/>
  <c r="AZ49" i="11530"/>
  <c r="BA49" i="11530" s="1"/>
  <c r="AX49" i="11530"/>
  <c r="AW49" i="11530"/>
  <c r="AV49" i="11530"/>
  <c r="AZ48" i="11530"/>
  <c r="BA48" i="11530" s="1"/>
  <c r="AX48" i="11530"/>
  <c r="AW48" i="11530"/>
  <c r="AV48" i="11530"/>
  <c r="BA47" i="11530"/>
  <c r="AZ47" i="11530"/>
  <c r="AX47" i="11530"/>
  <c r="AW47" i="11530"/>
  <c r="AV47" i="11530"/>
  <c r="BA46" i="11530"/>
  <c r="AZ46" i="11530"/>
  <c r="AX46" i="11530"/>
  <c r="AW46" i="11530"/>
  <c r="AV46" i="11530"/>
  <c r="AZ45" i="11530"/>
  <c r="BA45" i="11530" s="1"/>
  <c r="AX45" i="11530"/>
  <c r="AW45" i="11530"/>
  <c r="AV45" i="11530"/>
  <c r="AZ44" i="11530"/>
  <c r="BA44" i="11530" s="1"/>
  <c r="AX44" i="11530"/>
  <c r="AW44" i="11530"/>
  <c r="AV44" i="11530"/>
  <c r="BA43" i="11530"/>
  <c r="AZ43" i="11530"/>
  <c r="AX43" i="11530"/>
  <c r="AW43" i="11530"/>
  <c r="AV43" i="11530"/>
  <c r="BA42" i="11530"/>
  <c r="AZ42" i="11530"/>
  <c r="AX42" i="11530"/>
  <c r="AW42" i="11530"/>
  <c r="AV42" i="11530"/>
  <c r="AZ41" i="11530"/>
  <c r="BA41" i="11530" s="1"/>
  <c r="AX41" i="11530"/>
  <c r="AW41" i="11530"/>
  <c r="AV41" i="11530"/>
  <c r="AZ40" i="11530"/>
  <c r="BA40" i="11530" s="1"/>
  <c r="AX40" i="11530"/>
  <c r="AW40" i="11530"/>
  <c r="AV40" i="11530"/>
  <c r="BA39" i="11530"/>
  <c r="AZ39" i="11530"/>
  <c r="AX39" i="11530"/>
  <c r="AW39" i="11530"/>
  <c r="AV39" i="11530"/>
  <c r="BA38" i="11530"/>
  <c r="AZ38" i="11530"/>
  <c r="AX38" i="11530"/>
  <c r="AW38" i="11530"/>
  <c r="AV38" i="11530"/>
  <c r="AZ37" i="11530"/>
  <c r="BA37" i="11530" s="1"/>
  <c r="AX37" i="11530"/>
  <c r="AW37" i="11530"/>
  <c r="AV37" i="11530"/>
  <c r="AZ36" i="11530"/>
  <c r="BA36" i="11530" s="1"/>
  <c r="AX36" i="11530"/>
  <c r="AW36" i="11530"/>
  <c r="AV36" i="11530"/>
  <c r="BA35" i="11530"/>
  <c r="AZ35" i="11530"/>
  <c r="AX35" i="11530"/>
  <c r="AW35" i="11530"/>
  <c r="AV35" i="11530"/>
  <c r="BA34" i="11530"/>
  <c r="AZ34" i="11530"/>
  <c r="AX34" i="11530"/>
  <c r="AW34" i="11530"/>
  <c r="AV34" i="11530"/>
  <c r="AZ33" i="11530"/>
  <c r="BA33" i="11530" s="1"/>
  <c r="AX33" i="11530"/>
  <c r="AW33" i="11530"/>
  <c r="AV33" i="11530"/>
  <c r="AZ32" i="11530"/>
  <c r="BA32" i="11530" s="1"/>
  <c r="AX32" i="11530"/>
  <c r="AW32" i="11530"/>
  <c r="AV32" i="11530"/>
  <c r="BA31" i="11530"/>
  <c r="AZ31" i="11530"/>
  <c r="AX31" i="11530"/>
  <c r="AW31" i="11530"/>
  <c r="AV31" i="11530"/>
  <c r="BA30" i="11530"/>
  <c r="AZ30" i="11530"/>
  <c r="AX30" i="11530"/>
  <c r="AW30" i="11530"/>
  <c r="AV30" i="11530"/>
  <c r="AZ29" i="11530"/>
  <c r="BA29" i="11530" s="1"/>
  <c r="AX29" i="11530"/>
  <c r="AW29" i="11530"/>
  <c r="AV29" i="11530"/>
  <c r="AZ28" i="11530"/>
  <c r="BA28" i="11530" s="1"/>
  <c r="AX28" i="11530"/>
  <c r="AW28" i="11530"/>
  <c r="AV28" i="11530"/>
  <c r="BA27" i="11530"/>
  <c r="AZ27" i="11530"/>
  <c r="AX27" i="11530"/>
  <c r="AW27" i="11530"/>
  <c r="AV27" i="11530"/>
  <c r="BA26" i="11530"/>
  <c r="AZ26" i="11530"/>
  <c r="AX26" i="11530"/>
  <c r="AW26" i="11530"/>
  <c r="AV26" i="11530"/>
  <c r="AZ25" i="11530"/>
  <c r="BA25" i="11530" s="1"/>
  <c r="AX25" i="11530"/>
  <c r="AW25" i="11530"/>
  <c r="AV25" i="11530"/>
  <c r="AZ24" i="11530"/>
  <c r="BA24" i="11530" s="1"/>
  <c r="AX24" i="11530"/>
  <c r="AW24" i="11530"/>
  <c r="AV24" i="11530"/>
  <c r="BA23" i="11530"/>
  <c r="AZ23" i="11530"/>
  <c r="AX23" i="11530"/>
  <c r="AW23" i="11530"/>
  <c r="AV23" i="11530"/>
  <c r="BA22" i="11530"/>
  <c r="AZ22" i="11530"/>
  <c r="AX22" i="11530"/>
  <c r="AW22" i="11530"/>
  <c r="AV22" i="11530"/>
  <c r="AZ21" i="11530"/>
  <c r="BA21" i="11530" s="1"/>
  <c r="AX21" i="11530"/>
  <c r="AW21" i="11530"/>
  <c r="AV21" i="11530"/>
  <c r="AZ20" i="11530"/>
  <c r="BA20" i="11530" s="1"/>
  <c r="AX20" i="11530"/>
  <c r="AW20" i="11530"/>
  <c r="AV20" i="11530"/>
  <c r="BA19" i="11530"/>
  <c r="AZ19" i="11530"/>
  <c r="AX19" i="11530"/>
  <c r="AW19" i="11530"/>
  <c r="AV19" i="11530"/>
  <c r="BA18" i="11530"/>
  <c r="AZ18" i="11530"/>
  <c r="AX18" i="11530"/>
  <c r="AW18" i="11530"/>
  <c r="AV18" i="11530"/>
  <c r="AZ17" i="11530"/>
  <c r="BA17" i="11530" s="1"/>
  <c r="AX17" i="11530"/>
  <c r="AW17" i="11530"/>
  <c r="AV17" i="11530"/>
  <c r="AZ16" i="11530"/>
  <c r="BA16" i="11530" s="1"/>
  <c r="AX16" i="11530"/>
  <c r="AW16" i="11530"/>
  <c r="AV16" i="11530"/>
  <c r="AY112" i="11530"/>
  <c r="AY110" i="11530"/>
  <c r="AY104" i="11530"/>
  <c r="AY96" i="11530"/>
  <c r="AY94" i="11530"/>
  <c r="AY86" i="11530"/>
  <c r="AY78" i="11530"/>
  <c r="AY72" i="11530"/>
  <c r="AY70" i="11530"/>
  <c r="AY64" i="11530"/>
  <c r="AY62" i="11530"/>
  <c r="AY56" i="11530"/>
  <c r="AY48" i="11530"/>
  <c r="AM35" i="11552"/>
  <c r="AY40" i="11530"/>
  <c r="AY38" i="11530"/>
  <c r="AY32" i="11530"/>
  <c r="AY30" i="11530"/>
  <c r="AM19" i="11552"/>
  <c r="AY22" i="11530"/>
  <c r="AV15" i="11530"/>
  <c r="Q1" i="11546"/>
  <c r="D1" i="11543"/>
  <c r="C1" i="11554"/>
  <c r="B1" i="11544"/>
  <c r="K2" i="11549"/>
  <c r="AZ15" i="11530"/>
  <c r="BA15" i="11530" s="1"/>
  <c r="AM15" i="11530"/>
  <c r="AO15" i="11530" s="1"/>
  <c r="AW15" i="11530"/>
  <c r="AX15" i="11530"/>
  <c r="AN108" i="11552"/>
  <c r="AL108" i="11552"/>
  <c r="AI108" i="11552"/>
  <c r="AH114" i="11530"/>
  <c r="AH108" i="11552"/>
  <c r="AC108" i="11552"/>
  <c r="AB108" i="11552"/>
  <c r="AA108" i="11552"/>
  <c r="Z108" i="11552"/>
  <c r="U108" i="11552"/>
  <c r="T108" i="11552"/>
  <c r="S108" i="11552"/>
  <c r="R108" i="11552"/>
  <c r="Q108" i="11552"/>
  <c r="P108" i="11552"/>
  <c r="O108" i="11552"/>
  <c r="N108" i="11552"/>
  <c r="M108" i="11552"/>
  <c r="L108" i="11552"/>
  <c r="J108" i="11552"/>
  <c r="H108" i="11552"/>
  <c r="G108" i="11552"/>
  <c r="E108" i="11552"/>
  <c r="B108" i="11552"/>
  <c r="AN107" i="11552"/>
  <c r="AL107" i="11552"/>
  <c r="AI107" i="11552"/>
  <c r="AH113" i="11530"/>
  <c r="AH107" i="11552"/>
  <c r="AC107" i="11552"/>
  <c r="AB107" i="11552"/>
  <c r="AA107" i="11552"/>
  <c r="Z107" i="11552"/>
  <c r="U107" i="11552"/>
  <c r="T107" i="11552"/>
  <c r="S107" i="11552"/>
  <c r="R107" i="11552"/>
  <c r="Q107" i="11552"/>
  <c r="P107" i="11552"/>
  <c r="O107" i="11552"/>
  <c r="N107" i="11552"/>
  <c r="M107" i="11552"/>
  <c r="L107" i="11552"/>
  <c r="J107" i="11552"/>
  <c r="H107" i="11552"/>
  <c r="G107" i="11552"/>
  <c r="E107" i="11552"/>
  <c r="B107" i="11552"/>
  <c r="AN106" i="11552"/>
  <c r="AL106" i="11552"/>
  <c r="AI106" i="11552"/>
  <c r="AH112" i="11530"/>
  <c r="AH106" i="11552"/>
  <c r="AC106" i="11552"/>
  <c r="AB106" i="11552"/>
  <c r="AA106" i="11552" s="1"/>
  <c r="Z106" i="11552"/>
  <c r="U106" i="11552"/>
  <c r="T106" i="11552"/>
  <c r="S106" i="11552"/>
  <c r="R106" i="11552"/>
  <c r="Q106" i="11552"/>
  <c r="P106" i="11552"/>
  <c r="O106" i="11552"/>
  <c r="N106" i="11552"/>
  <c r="M106" i="11552"/>
  <c r="L106" i="11552"/>
  <c r="J106" i="11552"/>
  <c r="H106" i="11552"/>
  <c r="G106" i="11552"/>
  <c r="E106" i="11552"/>
  <c r="B106" i="11552"/>
  <c r="AN105" i="11552"/>
  <c r="AL105" i="11552"/>
  <c r="AI105" i="11552"/>
  <c r="AH111" i="11530"/>
  <c r="AH105" i="11552"/>
  <c r="AC105" i="11552"/>
  <c r="AB105" i="11552"/>
  <c r="AA105" i="11552" s="1"/>
  <c r="Z105" i="11552"/>
  <c r="U105" i="11552"/>
  <c r="T105" i="11552"/>
  <c r="S105" i="11552"/>
  <c r="R105" i="11552"/>
  <c r="Q105" i="11552"/>
  <c r="P105" i="11552"/>
  <c r="O105" i="11552"/>
  <c r="N105" i="11552"/>
  <c r="M105" i="11552"/>
  <c r="L105" i="11552"/>
  <c r="J105" i="11552"/>
  <c r="H105" i="11552"/>
  <c r="G105" i="11552"/>
  <c r="E105" i="11552"/>
  <c r="B105" i="11552"/>
  <c r="AN104" i="11552"/>
  <c r="AL104" i="11552"/>
  <c r="AI104" i="11552"/>
  <c r="AH110" i="11530"/>
  <c r="AH104" i="11552"/>
  <c r="AC104" i="11552"/>
  <c r="AB104" i="11552"/>
  <c r="AA104" i="11552" s="1"/>
  <c r="Z104" i="11552"/>
  <c r="U104" i="11552"/>
  <c r="T104" i="11552"/>
  <c r="S104" i="11552"/>
  <c r="R104" i="11552"/>
  <c r="Q104" i="11552"/>
  <c r="P104" i="11552"/>
  <c r="O104" i="11552"/>
  <c r="N104" i="11552"/>
  <c r="M104" i="11552"/>
  <c r="L104" i="11552"/>
  <c r="J104" i="11552"/>
  <c r="H104" i="11552"/>
  <c r="G104" i="11552"/>
  <c r="E104" i="11552"/>
  <c r="B104" i="11552"/>
  <c r="AN103" i="11552"/>
  <c r="AL103" i="11552"/>
  <c r="AI103" i="11552"/>
  <c r="AH109" i="11530"/>
  <c r="AH103" i="11552"/>
  <c r="AC103" i="11552"/>
  <c r="AB103" i="11552"/>
  <c r="AA103" i="11552" s="1"/>
  <c r="Z103" i="11552"/>
  <c r="U103" i="11552"/>
  <c r="T103" i="11552"/>
  <c r="S103" i="11552"/>
  <c r="R103" i="11552"/>
  <c r="Q103" i="11552"/>
  <c r="P103" i="11552"/>
  <c r="O103" i="11552"/>
  <c r="N103" i="11552"/>
  <c r="M103" i="11552"/>
  <c r="L103" i="11552"/>
  <c r="J103" i="11552"/>
  <c r="H103" i="11552"/>
  <c r="G103" i="11552"/>
  <c r="E103" i="11552"/>
  <c r="B103" i="11552"/>
  <c r="AN102" i="11552"/>
  <c r="AL102" i="11552"/>
  <c r="AI102" i="11552"/>
  <c r="AH108" i="11530"/>
  <c r="AH102" i="11552"/>
  <c r="AC102" i="11552"/>
  <c r="AB102" i="11552"/>
  <c r="AA102" i="11552" s="1"/>
  <c r="Z102" i="11552"/>
  <c r="U102" i="11552"/>
  <c r="T102" i="11552"/>
  <c r="S102" i="11552"/>
  <c r="R102" i="11552"/>
  <c r="Q102" i="11552"/>
  <c r="P102" i="11552"/>
  <c r="O102" i="11552"/>
  <c r="N102" i="11552"/>
  <c r="M102" i="11552"/>
  <c r="L102" i="11552"/>
  <c r="J102" i="11552"/>
  <c r="H102" i="11552"/>
  <c r="G102" i="11552"/>
  <c r="E102" i="11552"/>
  <c r="B102" i="11552"/>
  <c r="AN101" i="11552"/>
  <c r="AL101" i="11552"/>
  <c r="AI101" i="11552"/>
  <c r="AH107" i="11530"/>
  <c r="AH101" i="11552"/>
  <c r="AC101" i="11552"/>
  <c r="AB101" i="11552"/>
  <c r="AA101" i="11552" s="1"/>
  <c r="Z101" i="11552"/>
  <c r="U101" i="11552"/>
  <c r="T101" i="11552"/>
  <c r="S101" i="11552"/>
  <c r="R101" i="11552"/>
  <c r="Q101" i="11552"/>
  <c r="P101" i="11552"/>
  <c r="O101" i="11552"/>
  <c r="N101" i="11552"/>
  <c r="M101" i="11552"/>
  <c r="L101" i="11552"/>
  <c r="J101" i="11552"/>
  <c r="H101" i="11552"/>
  <c r="G101" i="11552"/>
  <c r="E101" i="11552"/>
  <c r="B101" i="11552"/>
  <c r="AN100" i="11552"/>
  <c r="AL100" i="11552"/>
  <c r="AI100" i="11552"/>
  <c r="AH106" i="11530"/>
  <c r="AH100" i="11552"/>
  <c r="AC100" i="11552"/>
  <c r="AB100" i="11552"/>
  <c r="AA100" i="11552" s="1"/>
  <c r="Z100" i="11552"/>
  <c r="U100" i="11552"/>
  <c r="T100" i="11552"/>
  <c r="S100" i="11552"/>
  <c r="R100" i="11552"/>
  <c r="Q100" i="11552"/>
  <c r="P100" i="11552"/>
  <c r="O100" i="11552"/>
  <c r="N100" i="11552"/>
  <c r="M100" i="11552"/>
  <c r="L100" i="11552"/>
  <c r="J100" i="11552"/>
  <c r="H100" i="11552"/>
  <c r="G100" i="11552"/>
  <c r="E100" i="11552"/>
  <c r="B100" i="11552"/>
  <c r="AN99" i="11552"/>
  <c r="AL99" i="11552"/>
  <c r="AI99" i="11552"/>
  <c r="AH105" i="11530"/>
  <c r="AH99" i="11552"/>
  <c r="AC99" i="11552"/>
  <c r="AB99" i="11552"/>
  <c r="AA99" i="11552" s="1"/>
  <c r="Z99" i="11552"/>
  <c r="U99" i="11552"/>
  <c r="T99" i="11552"/>
  <c r="S99" i="11552"/>
  <c r="R99" i="11552"/>
  <c r="Q99" i="11552"/>
  <c r="P99" i="11552"/>
  <c r="O99" i="11552"/>
  <c r="N99" i="11552"/>
  <c r="M99" i="11552"/>
  <c r="L99" i="11552"/>
  <c r="J99" i="11552"/>
  <c r="H99" i="11552"/>
  <c r="G99" i="11552"/>
  <c r="E99" i="11552"/>
  <c r="B99" i="11552"/>
  <c r="AN98" i="11552"/>
  <c r="AL98" i="11552"/>
  <c r="AI98" i="11552"/>
  <c r="AH104" i="11530"/>
  <c r="AH98" i="11552"/>
  <c r="AC98" i="11552"/>
  <c r="AB98" i="11552"/>
  <c r="AA98" i="11552" s="1"/>
  <c r="Z98" i="11552"/>
  <c r="U98" i="11552"/>
  <c r="T98" i="11552"/>
  <c r="S98" i="11552"/>
  <c r="R98" i="11552"/>
  <c r="Q98" i="11552"/>
  <c r="P98" i="11552"/>
  <c r="O98" i="11552"/>
  <c r="N98" i="11552"/>
  <c r="M98" i="11552"/>
  <c r="L98" i="11552"/>
  <c r="J98" i="11552"/>
  <c r="H98" i="11552"/>
  <c r="G98" i="11552"/>
  <c r="E98" i="11552"/>
  <c r="B98" i="11552"/>
  <c r="AN97" i="11552"/>
  <c r="AL97" i="11552"/>
  <c r="AI97" i="11552"/>
  <c r="AH103" i="11530"/>
  <c r="AH97" i="11552"/>
  <c r="AC97" i="11552"/>
  <c r="AB97" i="11552"/>
  <c r="AA97" i="11552"/>
  <c r="Z97" i="11552"/>
  <c r="U97" i="11552"/>
  <c r="T97" i="11552"/>
  <c r="S97" i="11552"/>
  <c r="R97" i="11552"/>
  <c r="Q97" i="11552"/>
  <c r="P97" i="11552"/>
  <c r="O97" i="11552"/>
  <c r="N97" i="11552"/>
  <c r="M97" i="11552"/>
  <c r="L97" i="11552"/>
  <c r="J97" i="11552"/>
  <c r="H97" i="11552"/>
  <c r="G97" i="11552"/>
  <c r="E97" i="11552"/>
  <c r="B97" i="11552"/>
  <c r="AN96" i="11552"/>
  <c r="AL96" i="11552"/>
  <c r="AI96" i="11552"/>
  <c r="AH102" i="11530"/>
  <c r="AH96" i="11552"/>
  <c r="AC96" i="11552"/>
  <c r="AB96" i="11552"/>
  <c r="AA96" i="11552" s="1"/>
  <c r="Z96" i="11552"/>
  <c r="U96" i="11552"/>
  <c r="T96" i="11552"/>
  <c r="S96" i="11552"/>
  <c r="R96" i="11552"/>
  <c r="Q96" i="11552"/>
  <c r="P96" i="11552"/>
  <c r="O96" i="11552"/>
  <c r="N96" i="11552"/>
  <c r="M96" i="11552"/>
  <c r="L96" i="11552"/>
  <c r="J96" i="11552"/>
  <c r="H96" i="11552"/>
  <c r="G96" i="11552"/>
  <c r="E96" i="11552"/>
  <c r="B96" i="11552"/>
  <c r="AN95" i="11552"/>
  <c r="AL95" i="11552"/>
  <c r="AI95" i="11552"/>
  <c r="AH101" i="11530"/>
  <c r="AH95" i="11552"/>
  <c r="AC95" i="11552"/>
  <c r="AB95" i="11552"/>
  <c r="AA95" i="11552" s="1"/>
  <c r="Z95" i="11552"/>
  <c r="U95" i="11552"/>
  <c r="T95" i="11552"/>
  <c r="S95" i="11552"/>
  <c r="R95" i="11552"/>
  <c r="Q95" i="11552"/>
  <c r="P95" i="11552"/>
  <c r="O95" i="11552"/>
  <c r="N95" i="11552"/>
  <c r="M95" i="11552"/>
  <c r="L95" i="11552"/>
  <c r="J95" i="11552"/>
  <c r="H95" i="11552"/>
  <c r="G95" i="11552"/>
  <c r="E95" i="11552"/>
  <c r="B95" i="11552"/>
  <c r="AN94" i="11552"/>
  <c r="AL94" i="11552"/>
  <c r="AI94" i="11552"/>
  <c r="AH100" i="11530"/>
  <c r="AH94" i="11552"/>
  <c r="AC94" i="11552"/>
  <c r="AB94" i="11552"/>
  <c r="AA94" i="11552" s="1"/>
  <c r="Z94" i="11552"/>
  <c r="U94" i="11552"/>
  <c r="T94" i="11552"/>
  <c r="S94" i="11552"/>
  <c r="R94" i="11552"/>
  <c r="Q94" i="11552"/>
  <c r="P94" i="11552"/>
  <c r="O94" i="11552"/>
  <c r="N94" i="11552"/>
  <c r="M94" i="11552"/>
  <c r="L94" i="11552"/>
  <c r="J94" i="11552"/>
  <c r="H94" i="11552"/>
  <c r="G94" i="11552"/>
  <c r="E94" i="11552"/>
  <c r="B94" i="11552"/>
  <c r="AN93" i="11552"/>
  <c r="AL93" i="11552"/>
  <c r="AI93" i="11552"/>
  <c r="AH99" i="11530"/>
  <c r="AH93" i="11552"/>
  <c r="AC93" i="11552"/>
  <c r="AB93" i="11552"/>
  <c r="AA93" i="11552" s="1"/>
  <c r="Z93" i="11552"/>
  <c r="U93" i="11552"/>
  <c r="T93" i="11552"/>
  <c r="S93" i="11552"/>
  <c r="R93" i="11552"/>
  <c r="Q93" i="11552"/>
  <c r="P93" i="11552"/>
  <c r="O93" i="11552"/>
  <c r="N93" i="11552"/>
  <c r="M93" i="11552"/>
  <c r="L93" i="11552"/>
  <c r="J93" i="11552"/>
  <c r="H93" i="11552"/>
  <c r="G93" i="11552"/>
  <c r="E93" i="11552"/>
  <c r="B93" i="11552"/>
  <c r="AN92" i="11552"/>
  <c r="AL92" i="11552"/>
  <c r="AI92" i="11552"/>
  <c r="AH98" i="11530"/>
  <c r="AH92" i="11552"/>
  <c r="AC92" i="11552"/>
  <c r="AB92" i="11552"/>
  <c r="AA92" i="11552" s="1"/>
  <c r="Z92" i="11552"/>
  <c r="U92" i="11552"/>
  <c r="T92" i="11552"/>
  <c r="S92" i="11552"/>
  <c r="R92" i="11552"/>
  <c r="Q92" i="11552"/>
  <c r="P92" i="11552"/>
  <c r="O92" i="11552"/>
  <c r="N92" i="11552"/>
  <c r="M92" i="11552"/>
  <c r="L92" i="11552"/>
  <c r="J92" i="11552"/>
  <c r="H92" i="11552"/>
  <c r="G92" i="11552"/>
  <c r="E92" i="11552"/>
  <c r="B92" i="11552"/>
  <c r="AN91" i="11552"/>
  <c r="AL91" i="11552"/>
  <c r="AI91" i="11552"/>
  <c r="AH97" i="11530"/>
  <c r="AH91" i="11552"/>
  <c r="AC91" i="11552"/>
  <c r="AB91" i="11552"/>
  <c r="AA91" i="11552" s="1"/>
  <c r="Z91" i="11552"/>
  <c r="U91" i="11552"/>
  <c r="T91" i="11552"/>
  <c r="S91" i="11552"/>
  <c r="R91" i="11552"/>
  <c r="Q91" i="11552"/>
  <c r="P91" i="11552"/>
  <c r="O91" i="11552"/>
  <c r="N91" i="11552"/>
  <c r="M91" i="11552"/>
  <c r="L91" i="11552"/>
  <c r="J91" i="11552"/>
  <c r="H91" i="11552"/>
  <c r="G91" i="11552"/>
  <c r="E91" i="11552"/>
  <c r="B91" i="11552"/>
  <c r="AN90" i="11552"/>
  <c r="AL90" i="11552"/>
  <c r="AI90" i="11552"/>
  <c r="AH96" i="11530"/>
  <c r="AH90" i="11552"/>
  <c r="AC90" i="11552"/>
  <c r="AB90" i="11552"/>
  <c r="AA90" i="11552" s="1"/>
  <c r="Z90" i="11552"/>
  <c r="U90" i="11552"/>
  <c r="T90" i="11552"/>
  <c r="S90" i="11552"/>
  <c r="R90" i="11552"/>
  <c r="Q90" i="11552"/>
  <c r="P90" i="11552"/>
  <c r="O90" i="11552"/>
  <c r="N90" i="11552"/>
  <c r="M90" i="11552"/>
  <c r="L90" i="11552"/>
  <c r="J90" i="11552"/>
  <c r="H90" i="11552"/>
  <c r="G90" i="11552"/>
  <c r="E90" i="11552"/>
  <c r="B90" i="11552"/>
  <c r="AN89" i="11552"/>
  <c r="AL89" i="11552"/>
  <c r="AI89" i="11552"/>
  <c r="AH95" i="11530"/>
  <c r="AH89" i="11552"/>
  <c r="AC89" i="11552"/>
  <c r="AB89" i="11552"/>
  <c r="AA89" i="11552" s="1"/>
  <c r="Z89" i="11552"/>
  <c r="U89" i="11552"/>
  <c r="T89" i="11552"/>
  <c r="S89" i="11552"/>
  <c r="R89" i="11552"/>
  <c r="Q89" i="11552"/>
  <c r="P89" i="11552"/>
  <c r="O89" i="11552"/>
  <c r="N89" i="11552"/>
  <c r="M89" i="11552"/>
  <c r="L89" i="11552"/>
  <c r="J89" i="11552"/>
  <c r="H89" i="11552"/>
  <c r="G89" i="11552"/>
  <c r="E89" i="11552"/>
  <c r="B89" i="11552"/>
  <c r="AN88" i="11552"/>
  <c r="AL88" i="11552"/>
  <c r="AI88" i="11552"/>
  <c r="AH94" i="11530"/>
  <c r="AH88" i="11552"/>
  <c r="AC88" i="11552"/>
  <c r="AB88" i="11552"/>
  <c r="AA88" i="11552" s="1"/>
  <c r="Z88" i="11552"/>
  <c r="U88" i="11552"/>
  <c r="T88" i="11552"/>
  <c r="S88" i="11552"/>
  <c r="R88" i="11552"/>
  <c r="Q88" i="11552"/>
  <c r="P88" i="11552"/>
  <c r="O88" i="11552"/>
  <c r="N88" i="11552"/>
  <c r="M88" i="11552"/>
  <c r="L88" i="11552"/>
  <c r="J88" i="11552"/>
  <c r="H88" i="11552"/>
  <c r="G88" i="11552"/>
  <c r="E88" i="11552"/>
  <c r="B88" i="11552"/>
  <c r="AN87" i="11552"/>
  <c r="AL87" i="11552"/>
  <c r="AI87" i="11552"/>
  <c r="AH93" i="11530"/>
  <c r="AH87" i="11552"/>
  <c r="AC87" i="11552"/>
  <c r="AB87" i="11552"/>
  <c r="AA87" i="11552" s="1"/>
  <c r="Z87" i="11552"/>
  <c r="U87" i="11552"/>
  <c r="T87" i="11552"/>
  <c r="S87" i="11552"/>
  <c r="R87" i="11552"/>
  <c r="Q87" i="11552"/>
  <c r="P87" i="11552"/>
  <c r="O87" i="11552"/>
  <c r="N87" i="11552"/>
  <c r="M87" i="11552"/>
  <c r="L87" i="11552"/>
  <c r="J87" i="11552"/>
  <c r="H87" i="11552"/>
  <c r="G87" i="11552"/>
  <c r="E87" i="11552"/>
  <c r="B87" i="11552"/>
  <c r="AN86" i="11552"/>
  <c r="AL86" i="11552"/>
  <c r="AI86" i="11552"/>
  <c r="AH92" i="11530"/>
  <c r="AH86" i="11552"/>
  <c r="AC86" i="11552"/>
  <c r="AB86" i="11552"/>
  <c r="AA86" i="11552" s="1"/>
  <c r="Z86" i="11552"/>
  <c r="U86" i="11552"/>
  <c r="T86" i="11552"/>
  <c r="S86" i="11552"/>
  <c r="R86" i="11552"/>
  <c r="Q86" i="11552"/>
  <c r="P86" i="11552"/>
  <c r="O86" i="11552"/>
  <c r="N86" i="11552"/>
  <c r="M86" i="11552"/>
  <c r="L86" i="11552"/>
  <c r="J86" i="11552"/>
  <c r="H86" i="11552"/>
  <c r="G86" i="11552"/>
  <c r="E86" i="11552"/>
  <c r="B86" i="11552"/>
  <c r="AN85" i="11552"/>
  <c r="AL85" i="11552"/>
  <c r="AI85" i="11552"/>
  <c r="AH91" i="11530"/>
  <c r="AH85" i="11552"/>
  <c r="AC85" i="11552"/>
  <c r="AB85" i="11552"/>
  <c r="AA85" i="11552" s="1"/>
  <c r="Z85" i="11552"/>
  <c r="U85" i="11552"/>
  <c r="T85" i="11552"/>
  <c r="S85" i="11552"/>
  <c r="R85" i="11552"/>
  <c r="Q85" i="11552"/>
  <c r="P85" i="11552"/>
  <c r="O85" i="11552"/>
  <c r="N85" i="11552"/>
  <c r="M85" i="11552"/>
  <c r="L85" i="11552"/>
  <c r="J85" i="11552"/>
  <c r="H85" i="11552"/>
  <c r="G85" i="11552"/>
  <c r="E85" i="11552"/>
  <c r="B85" i="11552"/>
  <c r="AN84" i="11552"/>
  <c r="AL84" i="11552"/>
  <c r="AI84" i="11552"/>
  <c r="AH90" i="11530"/>
  <c r="AH84" i="11552"/>
  <c r="AC84" i="11552"/>
  <c r="AB84" i="11552"/>
  <c r="AA84" i="11552" s="1"/>
  <c r="Z84" i="11552"/>
  <c r="U84" i="11552"/>
  <c r="T84" i="11552"/>
  <c r="S84" i="11552"/>
  <c r="R84" i="11552"/>
  <c r="Q84" i="11552"/>
  <c r="P84" i="11552"/>
  <c r="O84" i="11552"/>
  <c r="N84" i="11552"/>
  <c r="M84" i="11552"/>
  <c r="L84" i="11552"/>
  <c r="J84" i="11552"/>
  <c r="H84" i="11552"/>
  <c r="G84" i="11552"/>
  <c r="E84" i="11552"/>
  <c r="B84" i="11552"/>
  <c r="AN83" i="11552"/>
  <c r="AL83" i="11552"/>
  <c r="AI83" i="11552"/>
  <c r="AH89" i="11530"/>
  <c r="AH83" i="11552"/>
  <c r="AC83" i="11552"/>
  <c r="AB83" i="11552"/>
  <c r="AA83" i="11552" s="1"/>
  <c r="Z83" i="11552"/>
  <c r="U83" i="11552"/>
  <c r="T83" i="11552"/>
  <c r="S83" i="11552"/>
  <c r="R83" i="11552"/>
  <c r="Q83" i="11552"/>
  <c r="P83" i="11552"/>
  <c r="O83" i="11552"/>
  <c r="N83" i="11552"/>
  <c r="M83" i="11552"/>
  <c r="L83" i="11552"/>
  <c r="J83" i="11552"/>
  <c r="H83" i="11552"/>
  <c r="G83" i="11552"/>
  <c r="E83" i="11552"/>
  <c r="B83" i="11552"/>
  <c r="AN82" i="11552"/>
  <c r="AL82" i="11552"/>
  <c r="AI82" i="11552"/>
  <c r="AH88" i="11530"/>
  <c r="AH82" i="11552"/>
  <c r="AC82" i="11552"/>
  <c r="AB82" i="11552"/>
  <c r="AA82" i="11552" s="1"/>
  <c r="Z82" i="11552"/>
  <c r="U82" i="11552"/>
  <c r="T82" i="11552"/>
  <c r="S82" i="11552"/>
  <c r="R82" i="11552"/>
  <c r="Q82" i="11552"/>
  <c r="P82" i="11552"/>
  <c r="O82" i="11552"/>
  <c r="N82" i="11552"/>
  <c r="M82" i="11552"/>
  <c r="L82" i="11552"/>
  <c r="J82" i="11552"/>
  <c r="H82" i="11552"/>
  <c r="G82" i="11552"/>
  <c r="E82" i="11552"/>
  <c r="B82" i="11552"/>
  <c r="AN81" i="11552"/>
  <c r="AL81" i="11552"/>
  <c r="AI81" i="11552"/>
  <c r="AH87" i="11530"/>
  <c r="AH81" i="11552"/>
  <c r="AC81" i="11552"/>
  <c r="AB81" i="11552"/>
  <c r="AA81" i="11552" s="1"/>
  <c r="Z81" i="11552"/>
  <c r="U81" i="11552"/>
  <c r="T81" i="11552"/>
  <c r="S81" i="11552"/>
  <c r="R81" i="11552"/>
  <c r="Q81" i="11552"/>
  <c r="P81" i="11552"/>
  <c r="O81" i="11552"/>
  <c r="N81" i="11552"/>
  <c r="M81" i="11552"/>
  <c r="L81" i="11552"/>
  <c r="J81" i="11552"/>
  <c r="H81" i="11552"/>
  <c r="G81" i="11552"/>
  <c r="E81" i="11552"/>
  <c r="B81" i="11552"/>
  <c r="AN80" i="11552"/>
  <c r="AL80" i="11552"/>
  <c r="AI80" i="11552"/>
  <c r="AH86" i="11530"/>
  <c r="AH80" i="11552"/>
  <c r="AC80" i="11552"/>
  <c r="AB80" i="11552"/>
  <c r="AA80" i="11552" s="1"/>
  <c r="Z80" i="11552"/>
  <c r="U80" i="11552"/>
  <c r="T80" i="11552"/>
  <c r="S80" i="11552"/>
  <c r="R80" i="11552"/>
  <c r="Q80" i="11552"/>
  <c r="P80" i="11552"/>
  <c r="O80" i="11552"/>
  <c r="N80" i="11552"/>
  <c r="M80" i="11552"/>
  <c r="L80" i="11552"/>
  <c r="J80" i="11552"/>
  <c r="H80" i="11552"/>
  <c r="G80" i="11552"/>
  <c r="E80" i="11552"/>
  <c r="B80" i="11552"/>
  <c r="AN79" i="11552"/>
  <c r="AL79" i="11552"/>
  <c r="AI79" i="11552"/>
  <c r="AH85" i="11530"/>
  <c r="AH79" i="11552"/>
  <c r="AC79" i="11552"/>
  <c r="AB79" i="11552"/>
  <c r="AA79" i="11552" s="1"/>
  <c r="Z79" i="11552"/>
  <c r="U79" i="11552"/>
  <c r="T79" i="11552"/>
  <c r="S79" i="11552"/>
  <c r="R79" i="11552"/>
  <c r="Q79" i="11552"/>
  <c r="P79" i="11552"/>
  <c r="O79" i="11552"/>
  <c r="N79" i="11552"/>
  <c r="M79" i="11552"/>
  <c r="L79" i="11552"/>
  <c r="J79" i="11552"/>
  <c r="H79" i="11552"/>
  <c r="G79" i="11552"/>
  <c r="E79" i="11552"/>
  <c r="B79" i="11552"/>
  <c r="AN78" i="11552"/>
  <c r="AL78" i="11552"/>
  <c r="AI78" i="11552"/>
  <c r="AH84" i="11530"/>
  <c r="AH78" i="11552"/>
  <c r="AC78" i="11552"/>
  <c r="AB78" i="11552"/>
  <c r="AA78" i="11552" s="1"/>
  <c r="Z78" i="11552"/>
  <c r="U78" i="11552"/>
  <c r="T78" i="11552"/>
  <c r="S78" i="11552"/>
  <c r="R78" i="11552"/>
  <c r="Q78" i="11552"/>
  <c r="P78" i="11552"/>
  <c r="O78" i="11552"/>
  <c r="N78" i="11552"/>
  <c r="M78" i="11552"/>
  <c r="L78" i="11552"/>
  <c r="J78" i="11552"/>
  <c r="H78" i="11552"/>
  <c r="G78" i="11552"/>
  <c r="E78" i="11552"/>
  <c r="B78" i="11552"/>
  <c r="AN77" i="11552"/>
  <c r="AL77" i="11552"/>
  <c r="AI77" i="11552"/>
  <c r="AH83" i="11530"/>
  <c r="AH77" i="11552"/>
  <c r="AC77" i="11552"/>
  <c r="AB77" i="11552"/>
  <c r="AA77" i="11552" s="1"/>
  <c r="Z77" i="11552"/>
  <c r="U77" i="11552"/>
  <c r="T77" i="11552"/>
  <c r="S77" i="11552"/>
  <c r="R77" i="11552"/>
  <c r="Q77" i="11552"/>
  <c r="P77" i="11552"/>
  <c r="O77" i="11552"/>
  <c r="N77" i="11552"/>
  <c r="M77" i="11552"/>
  <c r="L77" i="11552"/>
  <c r="J77" i="11552"/>
  <c r="H77" i="11552"/>
  <c r="G77" i="11552"/>
  <c r="E77" i="11552"/>
  <c r="B77" i="11552"/>
  <c r="AN76" i="11552"/>
  <c r="AL76" i="11552"/>
  <c r="AI76" i="11552"/>
  <c r="AH82" i="11530"/>
  <c r="AH76" i="11552"/>
  <c r="AC76" i="11552"/>
  <c r="AB76" i="11552"/>
  <c r="AA76" i="11552" s="1"/>
  <c r="Z76" i="11552"/>
  <c r="U76" i="11552"/>
  <c r="T76" i="11552"/>
  <c r="S76" i="11552"/>
  <c r="R76" i="11552"/>
  <c r="Q76" i="11552"/>
  <c r="P76" i="11552"/>
  <c r="O76" i="11552"/>
  <c r="N76" i="11552"/>
  <c r="M76" i="11552"/>
  <c r="L76" i="11552"/>
  <c r="J76" i="11552"/>
  <c r="H76" i="11552"/>
  <c r="G76" i="11552"/>
  <c r="E76" i="11552"/>
  <c r="B76" i="11552"/>
  <c r="AN75" i="11552"/>
  <c r="AL75" i="11552"/>
  <c r="AI75" i="11552"/>
  <c r="AH81" i="11530"/>
  <c r="AH75" i="11552"/>
  <c r="AC75" i="11552"/>
  <c r="AB75" i="11552"/>
  <c r="AA75" i="11552" s="1"/>
  <c r="Z75" i="11552"/>
  <c r="U75" i="11552"/>
  <c r="T75" i="11552"/>
  <c r="S75" i="11552"/>
  <c r="R75" i="11552"/>
  <c r="Q75" i="11552"/>
  <c r="P75" i="11552"/>
  <c r="O75" i="11552"/>
  <c r="N75" i="11552"/>
  <c r="M75" i="11552"/>
  <c r="L75" i="11552"/>
  <c r="J75" i="11552"/>
  <c r="H75" i="11552"/>
  <c r="G75" i="11552"/>
  <c r="E75" i="11552"/>
  <c r="B75" i="11552"/>
  <c r="AN74" i="11552"/>
  <c r="AL74" i="11552"/>
  <c r="AI74" i="11552"/>
  <c r="AH80" i="11530"/>
  <c r="AH74" i="11552"/>
  <c r="AC74" i="11552"/>
  <c r="AB74" i="11552"/>
  <c r="AA74" i="11552" s="1"/>
  <c r="Z74" i="11552"/>
  <c r="U74" i="11552"/>
  <c r="T74" i="11552"/>
  <c r="S74" i="11552"/>
  <c r="R74" i="11552"/>
  <c r="Q74" i="11552"/>
  <c r="P74" i="11552"/>
  <c r="O74" i="11552"/>
  <c r="N74" i="11552"/>
  <c r="M74" i="11552"/>
  <c r="L74" i="11552"/>
  <c r="J74" i="11552"/>
  <c r="H74" i="11552"/>
  <c r="G74" i="11552"/>
  <c r="E74" i="11552"/>
  <c r="B74" i="11552"/>
  <c r="AN73" i="11552"/>
  <c r="AL73" i="11552"/>
  <c r="AI73" i="11552"/>
  <c r="AH79" i="11530"/>
  <c r="AH73" i="11552"/>
  <c r="AC73" i="11552"/>
  <c r="AB73" i="11552"/>
  <c r="AA73" i="11552" s="1"/>
  <c r="Z73" i="11552"/>
  <c r="U73" i="11552"/>
  <c r="T73" i="11552"/>
  <c r="S73" i="11552"/>
  <c r="R73" i="11552"/>
  <c r="Q73" i="11552"/>
  <c r="P73" i="11552"/>
  <c r="O73" i="11552"/>
  <c r="N73" i="11552"/>
  <c r="M73" i="11552"/>
  <c r="L73" i="11552"/>
  <c r="J73" i="11552"/>
  <c r="H73" i="11552"/>
  <c r="G73" i="11552"/>
  <c r="E73" i="11552"/>
  <c r="B73" i="11552"/>
  <c r="AN72" i="11552"/>
  <c r="AL72" i="11552"/>
  <c r="AI72" i="11552"/>
  <c r="AH78" i="11530"/>
  <c r="AH72" i="11552"/>
  <c r="AC72" i="11552"/>
  <c r="AB72" i="11552"/>
  <c r="AA72" i="11552" s="1"/>
  <c r="Z72" i="11552"/>
  <c r="U72" i="11552"/>
  <c r="T72" i="11552"/>
  <c r="S72" i="11552"/>
  <c r="R72" i="11552"/>
  <c r="Q72" i="11552"/>
  <c r="P72" i="11552"/>
  <c r="O72" i="11552"/>
  <c r="N72" i="11552"/>
  <c r="M72" i="11552"/>
  <c r="L72" i="11552"/>
  <c r="J72" i="11552"/>
  <c r="H72" i="11552"/>
  <c r="G72" i="11552"/>
  <c r="E72" i="11552"/>
  <c r="B72" i="11552"/>
  <c r="AN71" i="11552"/>
  <c r="AL71" i="11552"/>
  <c r="AI71" i="11552"/>
  <c r="AH77" i="11530"/>
  <c r="AH71" i="11552"/>
  <c r="AC71" i="11552"/>
  <c r="AB71" i="11552"/>
  <c r="AA71" i="11552" s="1"/>
  <c r="Z71" i="11552"/>
  <c r="U71" i="11552"/>
  <c r="T71" i="11552"/>
  <c r="S71" i="11552"/>
  <c r="R71" i="11552"/>
  <c r="Q71" i="11552"/>
  <c r="P71" i="11552"/>
  <c r="O71" i="11552"/>
  <c r="N71" i="11552"/>
  <c r="M71" i="11552"/>
  <c r="L71" i="11552"/>
  <c r="J71" i="11552"/>
  <c r="H71" i="11552"/>
  <c r="G71" i="11552"/>
  <c r="E71" i="11552"/>
  <c r="B71" i="11552"/>
  <c r="AN70" i="11552"/>
  <c r="AL70" i="11552"/>
  <c r="AI70" i="11552"/>
  <c r="AH76" i="11530"/>
  <c r="AH70" i="11552"/>
  <c r="AC70" i="11552"/>
  <c r="AB70" i="11552"/>
  <c r="AA70" i="11552" s="1"/>
  <c r="Z70" i="11552"/>
  <c r="U70" i="11552"/>
  <c r="T70" i="11552"/>
  <c r="S70" i="11552"/>
  <c r="R70" i="11552"/>
  <c r="Q70" i="11552"/>
  <c r="P70" i="11552"/>
  <c r="O70" i="11552"/>
  <c r="N70" i="11552"/>
  <c r="M70" i="11552"/>
  <c r="L70" i="11552"/>
  <c r="J70" i="11552"/>
  <c r="H70" i="11552"/>
  <c r="G70" i="11552"/>
  <c r="E70" i="11552"/>
  <c r="B70" i="11552"/>
  <c r="AN69" i="11552"/>
  <c r="AL69" i="11552"/>
  <c r="AI69" i="11552"/>
  <c r="AH75" i="11530"/>
  <c r="AH69" i="11552"/>
  <c r="AC69" i="11552"/>
  <c r="AB69" i="11552"/>
  <c r="AA69" i="11552" s="1"/>
  <c r="Z69" i="11552"/>
  <c r="U69" i="11552"/>
  <c r="T69" i="11552"/>
  <c r="S69" i="11552"/>
  <c r="R69" i="11552"/>
  <c r="Q69" i="11552"/>
  <c r="P69" i="11552"/>
  <c r="O69" i="11552"/>
  <c r="N69" i="11552"/>
  <c r="M69" i="11552"/>
  <c r="L69" i="11552"/>
  <c r="J69" i="11552"/>
  <c r="H69" i="11552"/>
  <c r="G69" i="11552"/>
  <c r="E69" i="11552"/>
  <c r="B69" i="11552"/>
  <c r="AN68" i="11552"/>
  <c r="AL68" i="11552"/>
  <c r="AI68" i="11552"/>
  <c r="AH74" i="11530"/>
  <c r="AH68" i="11552"/>
  <c r="AC68" i="11552"/>
  <c r="AB68" i="11552"/>
  <c r="AA68" i="11552" s="1"/>
  <c r="Z68" i="11552"/>
  <c r="U68" i="11552"/>
  <c r="T68" i="11552"/>
  <c r="S68" i="11552"/>
  <c r="R68" i="11552"/>
  <c r="Q68" i="11552"/>
  <c r="P68" i="11552"/>
  <c r="O68" i="11552"/>
  <c r="N68" i="11552"/>
  <c r="M68" i="11552"/>
  <c r="L68" i="11552"/>
  <c r="J68" i="11552"/>
  <c r="H68" i="11552"/>
  <c r="G68" i="11552"/>
  <c r="E68" i="11552"/>
  <c r="B68" i="11552"/>
  <c r="AN67" i="11552"/>
  <c r="AL67" i="11552"/>
  <c r="AI67" i="11552"/>
  <c r="AH73" i="11530"/>
  <c r="AH67" i="11552"/>
  <c r="AC67" i="11552"/>
  <c r="AB67" i="11552"/>
  <c r="AA67" i="11552" s="1"/>
  <c r="Z67" i="11552"/>
  <c r="U67" i="11552"/>
  <c r="T67" i="11552"/>
  <c r="S67" i="11552"/>
  <c r="R67" i="11552"/>
  <c r="Q67" i="11552"/>
  <c r="P67" i="11552"/>
  <c r="O67" i="11552"/>
  <c r="N67" i="11552"/>
  <c r="M67" i="11552"/>
  <c r="L67" i="11552"/>
  <c r="J67" i="11552"/>
  <c r="H67" i="11552"/>
  <c r="G67" i="11552"/>
  <c r="E67" i="11552"/>
  <c r="B67" i="11552"/>
  <c r="AN66" i="11552"/>
  <c r="AL66" i="11552"/>
  <c r="AI66" i="11552"/>
  <c r="AH72" i="11530"/>
  <c r="AH66" i="11552"/>
  <c r="AC66" i="11552"/>
  <c r="AB66" i="11552"/>
  <c r="AA66" i="11552" s="1"/>
  <c r="Z66" i="11552"/>
  <c r="U66" i="11552"/>
  <c r="T66" i="11552"/>
  <c r="S66" i="11552"/>
  <c r="R66" i="11552"/>
  <c r="Q66" i="11552"/>
  <c r="P66" i="11552"/>
  <c r="O66" i="11552"/>
  <c r="N66" i="11552"/>
  <c r="M66" i="11552"/>
  <c r="L66" i="11552"/>
  <c r="J66" i="11552"/>
  <c r="H66" i="11552"/>
  <c r="G66" i="11552"/>
  <c r="E66" i="11552"/>
  <c r="B66" i="11552"/>
  <c r="AN65" i="11552"/>
  <c r="AL65" i="11552"/>
  <c r="AI65" i="11552"/>
  <c r="AH71" i="11530"/>
  <c r="AH65" i="11552"/>
  <c r="AC65" i="11552"/>
  <c r="AB65" i="11552"/>
  <c r="AA65" i="11552" s="1"/>
  <c r="Z65" i="11552"/>
  <c r="U65" i="11552"/>
  <c r="T65" i="11552"/>
  <c r="S65" i="11552"/>
  <c r="R65" i="11552"/>
  <c r="Q65" i="11552"/>
  <c r="P65" i="11552"/>
  <c r="O65" i="11552"/>
  <c r="N65" i="11552"/>
  <c r="M65" i="11552"/>
  <c r="L65" i="11552"/>
  <c r="J65" i="11552"/>
  <c r="H65" i="11552"/>
  <c r="G65" i="11552"/>
  <c r="E65" i="11552"/>
  <c r="B65" i="11552"/>
  <c r="AN64" i="11552"/>
  <c r="AL64" i="11552"/>
  <c r="AI64" i="11552"/>
  <c r="AH70" i="11530"/>
  <c r="AH64" i="11552"/>
  <c r="AC64" i="11552"/>
  <c r="AB64" i="11552"/>
  <c r="AA64" i="11552" s="1"/>
  <c r="Z64" i="11552"/>
  <c r="U64" i="11552"/>
  <c r="T64" i="11552"/>
  <c r="S64" i="11552"/>
  <c r="R64" i="11552"/>
  <c r="Q64" i="11552"/>
  <c r="P64" i="11552"/>
  <c r="O64" i="11552"/>
  <c r="N64" i="11552"/>
  <c r="M64" i="11552"/>
  <c r="L64" i="11552"/>
  <c r="J64" i="11552"/>
  <c r="H64" i="11552"/>
  <c r="G64" i="11552"/>
  <c r="E64" i="11552"/>
  <c r="B64" i="11552"/>
  <c r="AN63" i="11552"/>
  <c r="AL63" i="11552"/>
  <c r="AI63" i="11552"/>
  <c r="AH69" i="11530"/>
  <c r="AH63" i="11552"/>
  <c r="AC63" i="11552"/>
  <c r="AB63" i="11552"/>
  <c r="AA63" i="11552" s="1"/>
  <c r="Z63" i="11552"/>
  <c r="U63" i="11552"/>
  <c r="T63" i="11552"/>
  <c r="S63" i="11552"/>
  <c r="R63" i="11552"/>
  <c r="Q63" i="11552"/>
  <c r="P63" i="11552"/>
  <c r="O63" i="11552"/>
  <c r="N63" i="11552"/>
  <c r="M63" i="11552"/>
  <c r="L63" i="11552"/>
  <c r="J63" i="11552"/>
  <c r="H63" i="11552"/>
  <c r="G63" i="11552"/>
  <c r="E63" i="11552"/>
  <c r="B63" i="11552"/>
  <c r="AN62" i="11552"/>
  <c r="AL62" i="11552"/>
  <c r="AI62" i="11552"/>
  <c r="AH68" i="11530"/>
  <c r="AH62" i="11552"/>
  <c r="AC62" i="11552"/>
  <c r="AB62" i="11552"/>
  <c r="AA62" i="11552" s="1"/>
  <c r="Z62" i="11552"/>
  <c r="U62" i="11552"/>
  <c r="T62" i="11552"/>
  <c r="S62" i="11552"/>
  <c r="R62" i="11552"/>
  <c r="Q62" i="11552"/>
  <c r="P62" i="11552"/>
  <c r="O62" i="11552"/>
  <c r="N62" i="11552"/>
  <c r="M62" i="11552"/>
  <c r="L62" i="11552"/>
  <c r="J62" i="11552"/>
  <c r="H62" i="11552"/>
  <c r="G62" i="11552"/>
  <c r="E62" i="11552"/>
  <c r="B62" i="11552"/>
  <c r="AN61" i="11552"/>
  <c r="AL61" i="11552"/>
  <c r="AI61" i="11552"/>
  <c r="AH67" i="11530"/>
  <c r="AH61" i="11552"/>
  <c r="AC61" i="11552"/>
  <c r="AB61" i="11552"/>
  <c r="AA61" i="11552" s="1"/>
  <c r="Z61" i="11552"/>
  <c r="U61" i="11552"/>
  <c r="T61" i="11552"/>
  <c r="S61" i="11552"/>
  <c r="R61" i="11552"/>
  <c r="Q61" i="11552"/>
  <c r="P61" i="11552"/>
  <c r="O61" i="11552"/>
  <c r="N61" i="11552"/>
  <c r="M61" i="11552"/>
  <c r="L61" i="11552"/>
  <c r="J61" i="11552"/>
  <c r="H61" i="11552"/>
  <c r="G61" i="11552"/>
  <c r="E61" i="11552"/>
  <c r="B61" i="11552"/>
  <c r="AN60" i="11552"/>
  <c r="AL60" i="11552"/>
  <c r="AI60" i="11552"/>
  <c r="AH66" i="11530"/>
  <c r="AH60" i="11552"/>
  <c r="AC60" i="11552"/>
  <c r="AB60" i="11552"/>
  <c r="AA60" i="11552" s="1"/>
  <c r="Z60" i="11552"/>
  <c r="U60" i="11552"/>
  <c r="T60" i="11552"/>
  <c r="S60" i="11552"/>
  <c r="R60" i="11552"/>
  <c r="Q60" i="11552"/>
  <c r="P60" i="11552"/>
  <c r="O60" i="11552"/>
  <c r="N60" i="11552"/>
  <c r="M60" i="11552"/>
  <c r="L60" i="11552"/>
  <c r="J60" i="11552"/>
  <c r="H60" i="11552"/>
  <c r="G60" i="11552"/>
  <c r="E60" i="11552"/>
  <c r="B60" i="11552"/>
  <c r="AN59" i="11552"/>
  <c r="AL59" i="11552"/>
  <c r="AI59" i="11552"/>
  <c r="AH65" i="11530"/>
  <c r="AH59" i="11552"/>
  <c r="AC59" i="11552"/>
  <c r="AB59" i="11552"/>
  <c r="AA59" i="11552" s="1"/>
  <c r="Z59" i="11552"/>
  <c r="U59" i="11552"/>
  <c r="T59" i="11552"/>
  <c r="S59" i="11552"/>
  <c r="R59" i="11552"/>
  <c r="Q59" i="11552"/>
  <c r="P59" i="11552"/>
  <c r="O59" i="11552"/>
  <c r="N59" i="11552"/>
  <c r="M59" i="11552"/>
  <c r="L59" i="11552"/>
  <c r="J59" i="11552"/>
  <c r="H59" i="11552"/>
  <c r="G59" i="11552"/>
  <c r="E59" i="11552"/>
  <c r="B59" i="11552"/>
  <c r="AN58" i="11552"/>
  <c r="AL58" i="11552"/>
  <c r="AI58" i="11552"/>
  <c r="AH64" i="11530"/>
  <c r="AH58" i="11552"/>
  <c r="AC58" i="11552"/>
  <c r="AB58" i="11552"/>
  <c r="AA58" i="11552" s="1"/>
  <c r="Z58" i="11552"/>
  <c r="U58" i="11552"/>
  <c r="T58" i="11552"/>
  <c r="S58" i="11552"/>
  <c r="R58" i="11552"/>
  <c r="Q58" i="11552"/>
  <c r="P58" i="11552"/>
  <c r="O58" i="11552"/>
  <c r="N58" i="11552"/>
  <c r="M58" i="11552"/>
  <c r="L58" i="11552"/>
  <c r="J58" i="11552"/>
  <c r="H58" i="11552"/>
  <c r="G58" i="11552"/>
  <c r="E58" i="11552"/>
  <c r="B58" i="11552"/>
  <c r="AN57" i="11552"/>
  <c r="AL57" i="11552"/>
  <c r="AI57" i="11552"/>
  <c r="AH63" i="11530"/>
  <c r="AH57" i="11552"/>
  <c r="AC57" i="11552"/>
  <c r="AB57" i="11552"/>
  <c r="AA57" i="11552" s="1"/>
  <c r="Z57" i="11552"/>
  <c r="U57" i="11552"/>
  <c r="T57" i="11552"/>
  <c r="S57" i="11552"/>
  <c r="R57" i="11552"/>
  <c r="Q57" i="11552"/>
  <c r="P57" i="11552"/>
  <c r="O57" i="11552"/>
  <c r="N57" i="11552"/>
  <c r="M57" i="11552"/>
  <c r="L57" i="11552"/>
  <c r="J57" i="11552"/>
  <c r="H57" i="11552"/>
  <c r="G57" i="11552"/>
  <c r="E57" i="11552"/>
  <c r="B57" i="11552"/>
  <c r="AN56" i="11552"/>
  <c r="AL56" i="11552"/>
  <c r="AI56" i="11552"/>
  <c r="AH62" i="11530"/>
  <c r="AH56" i="11552"/>
  <c r="AC56" i="11552"/>
  <c r="AB56" i="11552"/>
  <c r="AA56" i="11552" s="1"/>
  <c r="Z56" i="11552"/>
  <c r="U56" i="11552"/>
  <c r="T56" i="11552"/>
  <c r="S56" i="11552"/>
  <c r="R56" i="11552"/>
  <c r="Q56" i="11552"/>
  <c r="P56" i="11552"/>
  <c r="O56" i="11552"/>
  <c r="N56" i="11552"/>
  <c r="M56" i="11552"/>
  <c r="L56" i="11552"/>
  <c r="J56" i="11552"/>
  <c r="H56" i="11552"/>
  <c r="G56" i="11552"/>
  <c r="E56" i="11552"/>
  <c r="B56" i="11552"/>
  <c r="AN55" i="11552"/>
  <c r="AL55" i="11552"/>
  <c r="AI55" i="11552"/>
  <c r="AH61" i="11530"/>
  <c r="AH55" i="11552"/>
  <c r="AC55" i="11552"/>
  <c r="AB55" i="11552"/>
  <c r="AA55" i="11552" s="1"/>
  <c r="Z55" i="11552"/>
  <c r="U55" i="11552"/>
  <c r="T55" i="11552"/>
  <c r="S55" i="11552"/>
  <c r="R55" i="11552"/>
  <c r="Q55" i="11552"/>
  <c r="P55" i="11552"/>
  <c r="O55" i="11552"/>
  <c r="N55" i="11552"/>
  <c r="M55" i="11552"/>
  <c r="L55" i="11552"/>
  <c r="J55" i="11552"/>
  <c r="H55" i="11552"/>
  <c r="G55" i="11552"/>
  <c r="E55" i="11552"/>
  <c r="B55" i="11552"/>
  <c r="AN54" i="11552"/>
  <c r="AL54" i="11552"/>
  <c r="AI54" i="11552"/>
  <c r="AH60" i="11530"/>
  <c r="AH54" i="11552"/>
  <c r="AC54" i="11552"/>
  <c r="AB54" i="11552"/>
  <c r="AA54" i="11552" s="1"/>
  <c r="Z54" i="11552"/>
  <c r="U54" i="11552"/>
  <c r="T54" i="11552"/>
  <c r="S54" i="11552"/>
  <c r="R54" i="11552"/>
  <c r="Q54" i="11552"/>
  <c r="P54" i="11552"/>
  <c r="O54" i="11552"/>
  <c r="N54" i="11552"/>
  <c r="M54" i="11552"/>
  <c r="L54" i="11552"/>
  <c r="J54" i="11552"/>
  <c r="H54" i="11552"/>
  <c r="G54" i="11552"/>
  <c r="E54" i="11552"/>
  <c r="B54" i="11552"/>
  <c r="AN53" i="11552"/>
  <c r="AL53" i="11552"/>
  <c r="AI53" i="11552"/>
  <c r="AH59" i="11530"/>
  <c r="AH53" i="11552"/>
  <c r="AC53" i="11552"/>
  <c r="AB53" i="11552"/>
  <c r="AA53" i="11552" s="1"/>
  <c r="Z53" i="11552"/>
  <c r="U53" i="11552"/>
  <c r="T53" i="11552"/>
  <c r="S53" i="11552"/>
  <c r="R53" i="11552"/>
  <c r="Q53" i="11552"/>
  <c r="P53" i="11552"/>
  <c r="O53" i="11552"/>
  <c r="N53" i="11552"/>
  <c r="M53" i="11552"/>
  <c r="L53" i="11552"/>
  <c r="J53" i="11552"/>
  <c r="H53" i="11552"/>
  <c r="G53" i="11552"/>
  <c r="E53" i="11552"/>
  <c r="B53" i="11552"/>
  <c r="AN52" i="11552"/>
  <c r="AL52" i="11552"/>
  <c r="AI52" i="11552"/>
  <c r="AH58" i="11530"/>
  <c r="AH52" i="11552"/>
  <c r="AC52" i="11552"/>
  <c r="AB52" i="11552"/>
  <c r="AA52" i="11552" s="1"/>
  <c r="Z52" i="11552"/>
  <c r="U52" i="11552"/>
  <c r="T52" i="11552"/>
  <c r="S52" i="11552"/>
  <c r="R52" i="11552"/>
  <c r="Q52" i="11552"/>
  <c r="P52" i="11552"/>
  <c r="O52" i="11552"/>
  <c r="N52" i="11552"/>
  <c r="M52" i="11552"/>
  <c r="L52" i="11552"/>
  <c r="J52" i="11552"/>
  <c r="H52" i="11552"/>
  <c r="G52" i="11552"/>
  <c r="E52" i="11552"/>
  <c r="B52" i="11552"/>
  <c r="AN51" i="11552"/>
  <c r="AL51" i="11552"/>
  <c r="AI51" i="11552"/>
  <c r="AH57" i="11530"/>
  <c r="AH51" i="11552"/>
  <c r="AC51" i="11552"/>
  <c r="AB51" i="11552"/>
  <c r="AA51" i="11552" s="1"/>
  <c r="Z51" i="11552"/>
  <c r="U51" i="11552"/>
  <c r="T51" i="11552"/>
  <c r="S51" i="11552"/>
  <c r="R51" i="11552"/>
  <c r="Q51" i="11552"/>
  <c r="P51" i="11552"/>
  <c r="O51" i="11552"/>
  <c r="N51" i="11552"/>
  <c r="M51" i="11552"/>
  <c r="L51" i="11552"/>
  <c r="J51" i="11552"/>
  <c r="H51" i="11552"/>
  <c r="G51" i="11552"/>
  <c r="E51" i="11552"/>
  <c r="B51" i="11552"/>
  <c r="AN50" i="11552"/>
  <c r="AL50" i="11552"/>
  <c r="AI50" i="11552"/>
  <c r="AH56" i="11530"/>
  <c r="AH50" i="11552"/>
  <c r="AC50" i="11552"/>
  <c r="AB50" i="11552"/>
  <c r="AA50" i="11552" s="1"/>
  <c r="Z50" i="11552"/>
  <c r="U50" i="11552"/>
  <c r="T50" i="11552"/>
  <c r="S50" i="11552"/>
  <c r="R50" i="11552"/>
  <c r="Q50" i="11552"/>
  <c r="P50" i="11552"/>
  <c r="O50" i="11552"/>
  <c r="N50" i="11552"/>
  <c r="M50" i="11552"/>
  <c r="L50" i="11552"/>
  <c r="J50" i="11552"/>
  <c r="H50" i="11552"/>
  <c r="G50" i="11552"/>
  <c r="E50" i="11552"/>
  <c r="B50" i="11552"/>
  <c r="AN49" i="11552"/>
  <c r="AL49" i="11552"/>
  <c r="AI49" i="11552"/>
  <c r="AH55" i="11530"/>
  <c r="AH49" i="11552"/>
  <c r="AC49" i="11552"/>
  <c r="AB49" i="11552"/>
  <c r="AA49" i="11552" s="1"/>
  <c r="Z49" i="11552"/>
  <c r="U49" i="11552"/>
  <c r="T49" i="11552"/>
  <c r="S49" i="11552"/>
  <c r="R49" i="11552"/>
  <c r="Q49" i="11552"/>
  <c r="P49" i="11552"/>
  <c r="O49" i="11552"/>
  <c r="N49" i="11552"/>
  <c r="M49" i="11552"/>
  <c r="L49" i="11552"/>
  <c r="J49" i="11552"/>
  <c r="H49" i="11552"/>
  <c r="G49" i="11552"/>
  <c r="E49" i="11552"/>
  <c r="B49" i="11552"/>
  <c r="AN48" i="11552"/>
  <c r="AL48" i="11552"/>
  <c r="AI48" i="11552"/>
  <c r="AH54" i="11530"/>
  <c r="AH48" i="11552"/>
  <c r="AC48" i="11552"/>
  <c r="AB48" i="11552"/>
  <c r="AA48" i="11552" s="1"/>
  <c r="Z48" i="11552"/>
  <c r="U48" i="11552"/>
  <c r="T48" i="11552"/>
  <c r="S48" i="11552"/>
  <c r="R48" i="11552"/>
  <c r="Q48" i="11552"/>
  <c r="P48" i="11552"/>
  <c r="O48" i="11552"/>
  <c r="N48" i="11552"/>
  <c r="M48" i="11552"/>
  <c r="L48" i="11552"/>
  <c r="J48" i="11552"/>
  <c r="H48" i="11552"/>
  <c r="G48" i="11552"/>
  <c r="E48" i="11552"/>
  <c r="B48" i="11552"/>
  <c r="AN47" i="11552"/>
  <c r="AL47" i="11552"/>
  <c r="AI47" i="11552"/>
  <c r="AH53" i="11530"/>
  <c r="AH47" i="11552"/>
  <c r="AC47" i="11552"/>
  <c r="AB47" i="11552"/>
  <c r="AA47" i="11552" s="1"/>
  <c r="Z47" i="11552"/>
  <c r="U47" i="11552"/>
  <c r="T47" i="11552"/>
  <c r="S47" i="11552"/>
  <c r="R47" i="11552"/>
  <c r="Q47" i="11552"/>
  <c r="P47" i="11552"/>
  <c r="O47" i="11552"/>
  <c r="N47" i="11552"/>
  <c r="M47" i="11552"/>
  <c r="L47" i="11552"/>
  <c r="J47" i="11552"/>
  <c r="H47" i="11552"/>
  <c r="G47" i="11552"/>
  <c r="E47" i="11552"/>
  <c r="B47" i="11552"/>
  <c r="AN46" i="11552"/>
  <c r="AL46" i="11552"/>
  <c r="AI46" i="11552"/>
  <c r="AH52" i="11530"/>
  <c r="AH46" i="11552"/>
  <c r="AC46" i="11552"/>
  <c r="AB46" i="11552"/>
  <c r="AA46" i="11552" s="1"/>
  <c r="Z46" i="11552"/>
  <c r="U46" i="11552"/>
  <c r="T46" i="11552"/>
  <c r="S46" i="11552"/>
  <c r="R46" i="11552"/>
  <c r="Q46" i="11552"/>
  <c r="P46" i="11552"/>
  <c r="O46" i="11552"/>
  <c r="N46" i="11552"/>
  <c r="M46" i="11552"/>
  <c r="L46" i="11552"/>
  <c r="J46" i="11552"/>
  <c r="H46" i="11552"/>
  <c r="G46" i="11552"/>
  <c r="E46" i="11552"/>
  <c r="B46" i="11552"/>
  <c r="AN45" i="11552"/>
  <c r="AL45" i="11552"/>
  <c r="AI45" i="11552"/>
  <c r="AH51" i="11530"/>
  <c r="AH45" i="11552"/>
  <c r="AC45" i="11552"/>
  <c r="AB45" i="11552"/>
  <c r="AA45" i="11552" s="1"/>
  <c r="Z45" i="11552"/>
  <c r="U45" i="11552"/>
  <c r="T45" i="11552"/>
  <c r="S45" i="11552"/>
  <c r="R45" i="11552"/>
  <c r="Q45" i="11552"/>
  <c r="P45" i="11552"/>
  <c r="O45" i="11552"/>
  <c r="N45" i="11552"/>
  <c r="M45" i="11552"/>
  <c r="L45" i="11552"/>
  <c r="J45" i="11552"/>
  <c r="H45" i="11552"/>
  <c r="G45" i="11552"/>
  <c r="E45" i="11552"/>
  <c r="B45" i="11552"/>
  <c r="AN44" i="11552"/>
  <c r="AL44" i="11552"/>
  <c r="AI44" i="11552"/>
  <c r="AH50" i="11530"/>
  <c r="AH44" i="11552"/>
  <c r="AC44" i="11552"/>
  <c r="AB44" i="11552"/>
  <c r="AA44" i="11552" s="1"/>
  <c r="Z44" i="11552"/>
  <c r="U44" i="11552"/>
  <c r="T44" i="11552"/>
  <c r="S44" i="11552"/>
  <c r="R44" i="11552"/>
  <c r="Q44" i="11552"/>
  <c r="P44" i="11552"/>
  <c r="O44" i="11552"/>
  <c r="N44" i="11552"/>
  <c r="M44" i="11552"/>
  <c r="L44" i="11552"/>
  <c r="J44" i="11552"/>
  <c r="H44" i="11552"/>
  <c r="G44" i="11552"/>
  <c r="E44" i="11552"/>
  <c r="B44" i="11552"/>
  <c r="AN43" i="11552"/>
  <c r="AL43" i="11552"/>
  <c r="AI43" i="11552"/>
  <c r="AH49" i="11530"/>
  <c r="AH43" i="11552"/>
  <c r="AC43" i="11552"/>
  <c r="AB43" i="11552"/>
  <c r="AA43" i="11552" s="1"/>
  <c r="Z43" i="11552"/>
  <c r="U43" i="11552"/>
  <c r="T43" i="11552"/>
  <c r="S43" i="11552"/>
  <c r="R43" i="11552"/>
  <c r="Q43" i="11552"/>
  <c r="P43" i="11552"/>
  <c r="O43" i="11552"/>
  <c r="N43" i="11552"/>
  <c r="M43" i="11552"/>
  <c r="L43" i="11552"/>
  <c r="J43" i="11552"/>
  <c r="H43" i="11552"/>
  <c r="G43" i="11552"/>
  <c r="E43" i="11552"/>
  <c r="B43" i="11552"/>
  <c r="AN42" i="11552"/>
  <c r="AL42" i="11552"/>
  <c r="AI42" i="11552"/>
  <c r="AH48" i="11530"/>
  <c r="AH42" i="11552"/>
  <c r="AC42" i="11552"/>
  <c r="AB42" i="11552"/>
  <c r="AA42" i="11552" s="1"/>
  <c r="Z42" i="11552"/>
  <c r="U42" i="11552"/>
  <c r="T42" i="11552"/>
  <c r="S42" i="11552"/>
  <c r="R42" i="11552"/>
  <c r="Q42" i="11552"/>
  <c r="P42" i="11552"/>
  <c r="O42" i="11552"/>
  <c r="N42" i="11552"/>
  <c r="M42" i="11552"/>
  <c r="L42" i="11552"/>
  <c r="J42" i="11552"/>
  <c r="H42" i="11552"/>
  <c r="G42" i="11552"/>
  <c r="E42" i="11552"/>
  <c r="B42" i="11552"/>
  <c r="AN41" i="11552"/>
  <c r="AL41" i="11552"/>
  <c r="AI41" i="11552"/>
  <c r="AH47" i="11530"/>
  <c r="AH41" i="11552"/>
  <c r="AC41" i="11552"/>
  <c r="AB41" i="11552"/>
  <c r="AA41" i="11552" s="1"/>
  <c r="Z41" i="11552"/>
  <c r="U41" i="11552"/>
  <c r="T41" i="11552"/>
  <c r="S41" i="11552"/>
  <c r="R41" i="11552"/>
  <c r="Q41" i="11552"/>
  <c r="P41" i="11552"/>
  <c r="O41" i="11552"/>
  <c r="N41" i="11552"/>
  <c r="M41" i="11552"/>
  <c r="L41" i="11552"/>
  <c r="J41" i="11552"/>
  <c r="H41" i="11552"/>
  <c r="G41" i="11552"/>
  <c r="E41" i="11552"/>
  <c r="B41" i="11552"/>
  <c r="AN40" i="11552"/>
  <c r="AL40" i="11552"/>
  <c r="AI40" i="11552"/>
  <c r="AH46" i="11530"/>
  <c r="AH40" i="11552"/>
  <c r="AC40" i="11552"/>
  <c r="AB40" i="11552"/>
  <c r="AA40" i="11552" s="1"/>
  <c r="Z40" i="11552"/>
  <c r="U40" i="11552"/>
  <c r="T40" i="11552"/>
  <c r="S40" i="11552"/>
  <c r="R40" i="11552"/>
  <c r="Q40" i="11552"/>
  <c r="P40" i="11552"/>
  <c r="O40" i="11552"/>
  <c r="N40" i="11552"/>
  <c r="M40" i="11552"/>
  <c r="L40" i="11552"/>
  <c r="J40" i="11552"/>
  <c r="H40" i="11552"/>
  <c r="G40" i="11552"/>
  <c r="E40" i="11552"/>
  <c r="B40" i="11552"/>
  <c r="AN39" i="11552"/>
  <c r="AL39" i="11552"/>
  <c r="AI39" i="11552"/>
  <c r="AH45" i="11530"/>
  <c r="AH39" i="11552"/>
  <c r="AC39" i="11552"/>
  <c r="AB39" i="11552"/>
  <c r="AA39" i="11552" s="1"/>
  <c r="Z39" i="11552"/>
  <c r="U39" i="11552"/>
  <c r="T39" i="11552"/>
  <c r="S39" i="11552"/>
  <c r="R39" i="11552"/>
  <c r="Q39" i="11552"/>
  <c r="P39" i="11552"/>
  <c r="O39" i="11552"/>
  <c r="N39" i="11552"/>
  <c r="M39" i="11552"/>
  <c r="L39" i="11552"/>
  <c r="J39" i="11552"/>
  <c r="H39" i="11552"/>
  <c r="G39" i="11552"/>
  <c r="E39" i="11552"/>
  <c r="B39" i="11552"/>
  <c r="AN38" i="11552"/>
  <c r="AL38" i="11552"/>
  <c r="AI38" i="11552"/>
  <c r="AH44" i="11530"/>
  <c r="AH38" i="11552"/>
  <c r="AC38" i="11552"/>
  <c r="AB38" i="11552"/>
  <c r="AA38" i="11552" s="1"/>
  <c r="Z38" i="11552"/>
  <c r="U38" i="11552"/>
  <c r="T38" i="11552"/>
  <c r="S38" i="11552"/>
  <c r="R38" i="11552"/>
  <c r="Q38" i="11552"/>
  <c r="P38" i="11552"/>
  <c r="O38" i="11552"/>
  <c r="N38" i="11552"/>
  <c r="M38" i="11552"/>
  <c r="L38" i="11552"/>
  <c r="J38" i="11552"/>
  <c r="H38" i="11552"/>
  <c r="G38" i="11552"/>
  <c r="E38" i="11552"/>
  <c r="B38" i="11552"/>
  <c r="AN37" i="11552"/>
  <c r="AL37" i="11552"/>
  <c r="AI37" i="11552"/>
  <c r="AH43" i="11530"/>
  <c r="AH37" i="11552"/>
  <c r="AC37" i="11552"/>
  <c r="AB37" i="11552"/>
  <c r="AA37" i="11552" s="1"/>
  <c r="Z37" i="11552"/>
  <c r="U37" i="11552"/>
  <c r="T37" i="11552"/>
  <c r="S37" i="11552"/>
  <c r="R37" i="11552"/>
  <c r="Q37" i="11552"/>
  <c r="P37" i="11552"/>
  <c r="O37" i="11552"/>
  <c r="N37" i="11552"/>
  <c r="M37" i="11552"/>
  <c r="L37" i="11552"/>
  <c r="J37" i="11552"/>
  <c r="H37" i="11552"/>
  <c r="G37" i="11552"/>
  <c r="E37" i="11552"/>
  <c r="B37" i="11552"/>
  <c r="AN36" i="11552"/>
  <c r="AL36" i="11552"/>
  <c r="AI36" i="11552"/>
  <c r="AH42" i="11530"/>
  <c r="AH36" i="11552"/>
  <c r="AC36" i="11552"/>
  <c r="AB36" i="11552"/>
  <c r="AA36" i="11552" s="1"/>
  <c r="Z36" i="11552"/>
  <c r="U36" i="11552"/>
  <c r="T36" i="11552"/>
  <c r="S36" i="11552"/>
  <c r="R36" i="11552"/>
  <c r="Q36" i="11552"/>
  <c r="P36" i="11552"/>
  <c r="O36" i="11552"/>
  <c r="N36" i="11552"/>
  <c r="M36" i="11552"/>
  <c r="L36" i="11552"/>
  <c r="J36" i="11552"/>
  <c r="H36" i="11552"/>
  <c r="G36" i="11552"/>
  <c r="E36" i="11552"/>
  <c r="B36" i="11552"/>
  <c r="AN35" i="11552"/>
  <c r="AL35" i="11552"/>
  <c r="AI35" i="11552"/>
  <c r="AH41" i="11530"/>
  <c r="AH35" i="11552"/>
  <c r="AC35" i="11552"/>
  <c r="AB35" i="11552"/>
  <c r="AA35" i="11552" s="1"/>
  <c r="Z35" i="11552"/>
  <c r="U35" i="11552"/>
  <c r="T35" i="11552"/>
  <c r="S35" i="11552"/>
  <c r="R35" i="11552"/>
  <c r="Q35" i="11552"/>
  <c r="P35" i="11552"/>
  <c r="O35" i="11552"/>
  <c r="N35" i="11552"/>
  <c r="M35" i="11552"/>
  <c r="L35" i="11552"/>
  <c r="J35" i="11552"/>
  <c r="H35" i="11552"/>
  <c r="G35" i="11552"/>
  <c r="E35" i="11552"/>
  <c r="B35" i="11552"/>
  <c r="AN34" i="11552"/>
  <c r="AL34" i="11552"/>
  <c r="AI34" i="11552"/>
  <c r="AH40" i="11530"/>
  <c r="AH34" i="11552"/>
  <c r="AC34" i="11552"/>
  <c r="AB34" i="11552"/>
  <c r="AA34" i="11552" s="1"/>
  <c r="Z34" i="11552"/>
  <c r="U34" i="11552"/>
  <c r="T34" i="11552"/>
  <c r="S34" i="11552"/>
  <c r="R34" i="11552"/>
  <c r="Q34" i="11552"/>
  <c r="P34" i="11552"/>
  <c r="O34" i="11552"/>
  <c r="N34" i="11552"/>
  <c r="M34" i="11552"/>
  <c r="L34" i="11552"/>
  <c r="J34" i="11552"/>
  <c r="H34" i="11552"/>
  <c r="G34" i="11552"/>
  <c r="E34" i="11552"/>
  <c r="B34" i="11552"/>
  <c r="AN33" i="11552"/>
  <c r="AL33" i="11552"/>
  <c r="AI33" i="11552"/>
  <c r="AH39" i="11530"/>
  <c r="AH33" i="11552"/>
  <c r="AC33" i="11552"/>
  <c r="AB33" i="11552"/>
  <c r="AA33" i="11552" s="1"/>
  <c r="Z33" i="11552"/>
  <c r="U33" i="11552"/>
  <c r="T33" i="11552"/>
  <c r="S33" i="11552"/>
  <c r="R33" i="11552"/>
  <c r="Q33" i="11552"/>
  <c r="P33" i="11552"/>
  <c r="O33" i="11552"/>
  <c r="N33" i="11552"/>
  <c r="M33" i="11552"/>
  <c r="L33" i="11552"/>
  <c r="J33" i="11552"/>
  <c r="H33" i="11552"/>
  <c r="G33" i="11552"/>
  <c r="E33" i="11552"/>
  <c r="B33" i="11552"/>
  <c r="AN32" i="11552"/>
  <c r="AL32" i="11552"/>
  <c r="AI32" i="11552"/>
  <c r="AH38" i="11530"/>
  <c r="AH32" i="11552"/>
  <c r="AC32" i="11552"/>
  <c r="AB32" i="11552"/>
  <c r="AA32" i="11552" s="1"/>
  <c r="Z32" i="11552"/>
  <c r="U32" i="11552"/>
  <c r="T32" i="11552"/>
  <c r="S32" i="11552"/>
  <c r="R32" i="11552"/>
  <c r="Q32" i="11552"/>
  <c r="P32" i="11552"/>
  <c r="O32" i="11552"/>
  <c r="N32" i="11552"/>
  <c r="M32" i="11552"/>
  <c r="L32" i="11552"/>
  <c r="J32" i="11552"/>
  <c r="H32" i="11552"/>
  <c r="G32" i="11552"/>
  <c r="E32" i="11552"/>
  <c r="B32" i="11552"/>
  <c r="AN31" i="11552"/>
  <c r="AL31" i="11552"/>
  <c r="AI31" i="11552"/>
  <c r="AH37" i="11530"/>
  <c r="AH31" i="11552"/>
  <c r="AC31" i="11552"/>
  <c r="AB31" i="11552"/>
  <c r="AA31" i="11552" s="1"/>
  <c r="Z31" i="11552"/>
  <c r="U31" i="11552"/>
  <c r="T31" i="11552"/>
  <c r="S31" i="11552"/>
  <c r="R31" i="11552"/>
  <c r="Q31" i="11552"/>
  <c r="P31" i="11552"/>
  <c r="O31" i="11552"/>
  <c r="N31" i="11552"/>
  <c r="M31" i="11552"/>
  <c r="L31" i="11552"/>
  <c r="J31" i="11552"/>
  <c r="H31" i="11552"/>
  <c r="G31" i="11552"/>
  <c r="E31" i="11552"/>
  <c r="B31" i="11552"/>
  <c r="AN30" i="11552"/>
  <c r="AL30" i="11552"/>
  <c r="AI30" i="11552"/>
  <c r="AH36" i="11530"/>
  <c r="AH30" i="11552"/>
  <c r="AC30" i="11552"/>
  <c r="AB30" i="11552"/>
  <c r="AA30" i="11552" s="1"/>
  <c r="Z30" i="11552"/>
  <c r="U30" i="11552"/>
  <c r="T30" i="11552"/>
  <c r="S30" i="11552"/>
  <c r="R30" i="11552"/>
  <c r="Q30" i="11552"/>
  <c r="P30" i="11552"/>
  <c r="O30" i="11552"/>
  <c r="N30" i="11552"/>
  <c r="M30" i="11552"/>
  <c r="L30" i="11552"/>
  <c r="J30" i="11552"/>
  <c r="H30" i="11552"/>
  <c r="G30" i="11552"/>
  <c r="E30" i="11552"/>
  <c r="B30" i="11552"/>
  <c r="AN29" i="11552"/>
  <c r="AL29" i="11552"/>
  <c r="AI29" i="11552"/>
  <c r="AH35" i="11530"/>
  <c r="AH29" i="11552"/>
  <c r="AC29" i="11552"/>
  <c r="AB29" i="11552"/>
  <c r="AA29" i="11552" s="1"/>
  <c r="Z29" i="11552"/>
  <c r="U29" i="11552"/>
  <c r="T29" i="11552"/>
  <c r="S29" i="11552"/>
  <c r="R29" i="11552"/>
  <c r="Q29" i="11552"/>
  <c r="P29" i="11552"/>
  <c r="O29" i="11552"/>
  <c r="N29" i="11552"/>
  <c r="M29" i="11552"/>
  <c r="L29" i="11552"/>
  <c r="J29" i="11552"/>
  <c r="H29" i="11552"/>
  <c r="G29" i="11552"/>
  <c r="E29" i="11552"/>
  <c r="B29" i="11552"/>
  <c r="AN28" i="11552"/>
  <c r="AL28" i="11552"/>
  <c r="AI28" i="11552"/>
  <c r="AH34" i="11530"/>
  <c r="AH28" i="11552"/>
  <c r="AC28" i="11552"/>
  <c r="AB28" i="11552"/>
  <c r="AA28" i="11552" s="1"/>
  <c r="Z28" i="11552"/>
  <c r="U28" i="11552"/>
  <c r="T28" i="11552"/>
  <c r="S28" i="11552"/>
  <c r="R28" i="11552"/>
  <c r="Q28" i="11552"/>
  <c r="P28" i="11552"/>
  <c r="O28" i="11552"/>
  <c r="N28" i="11552"/>
  <c r="M28" i="11552"/>
  <c r="L28" i="11552"/>
  <c r="J28" i="11552"/>
  <c r="H28" i="11552"/>
  <c r="G28" i="11552"/>
  <c r="E28" i="11552"/>
  <c r="B28" i="11552"/>
  <c r="AN27" i="11552"/>
  <c r="AL27" i="11552"/>
  <c r="AI27" i="11552"/>
  <c r="AH33" i="11530"/>
  <c r="AH27" i="11552"/>
  <c r="AC27" i="11552"/>
  <c r="AB27" i="11552"/>
  <c r="AA27" i="11552" s="1"/>
  <c r="Z27" i="11552"/>
  <c r="U27" i="11552"/>
  <c r="T27" i="11552"/>
  <c r="S27" i="11552"/>
  <c r="R27" i="11552"/>
  <c r="Q27" i="11552"/>
  <c r="P27" i="11552"/>
  <c r="O27" i="11552"/>
  <c r="N27" i="11552"/>
  <c r="M27" i="11552"/>
  <c r="L27" i="11552"/>
  <c r="J27" i="11552"/>
  <c r="H27" i="11552"/>
  <c r="G27" i="11552"/>
  <c r="E27" i="11552"/>
  <c r="B27" i="11552"/>
  <c r="AN26" i="11552"/>
  <c r="AL26" i="11552"/>
  <c r="AI26" i="11552"/>
  <c r="AH32" i="11530"/>
  <c r="AH26" i="11552"/>
  <c r="AC26" i="11552"/>
  <c r="AB26" i="11552"/>
  <c r="AA26" i="11552" s="1"/>
  <c r="Z26" i="11552"/>
  <c r="U26" i="11552"/>
  <c r="T26" i="11552"/>
  <c r="S26" i="11552"/>
  <c r="R26" i="11552"/>
  <c r="Q26" i="11552"/>
  <c r="P26" i="11552"/>
  <c r="O26" i="11552"/>
  <c r="N26" i="11552"/>
  <c r="M26" i="11552"/>
  <c r="L26" i="11552"/>
  <c r="J26" i="11552"/>
  <c r="H26" i="11552"/>
  <c r="G26" i="11552"/>
  <c r="E26" i="11552"/>
  <c r="B26" i="11552"/>
  <c r="AN25" i="11552"/>
  <c r="AL25" i="11552"/>
  <c r="AI25" i="11552"/>
  <c r="AH31" i="11530"/>
  <c r="AH25" i="11552"/>
  <c r="AC25" i="11552"/>
  <c r="AB25" i="11552"/>
  <c r="AA25" i="11552" s="1"/>
  <c r="Z25" i="11552"/>
  <c r="U25" i="11552"/>
  <c r="T25" i="11552"/>
  <c r="S25" i="11552"/>
  <c r="R25" i="11552"/>
  <c r="Q25" i="11552"/>
  <c r="P25" i="11552"/>
  <c r="O25" i="11552"/>
  <c r="N25" i="11552"/>
  <c r="M25" i="11552"/>
  <c r="L25" i="11552"/>
  <c r="J25" i="11552"/>
  <c r="H25" i="11552"/>
  <c r="G25" i="11552"/>
  <c r="E25" i="11552"/>
  <c r="B25" i="11552"/>
  <c r="AN24" i="11552"/>
  <c r="AL24" i="11552"/>
  <c r="AI24" i="11552"/>
  <c r="AH30" i="11530"/>
  <c r="AH24" i="11552"/>
  <c r="AC24" i="11552"/>
  <c r="AB24" i="11552"/>
  <c r="AA24" i="11552" s="1"/>
  <c r="Z24" i="11552"/>
  <c r="U24" i="11552"/>
  <c r="T24" i="11552"/>
  <c r="S24" i="11552"/>
  <c r="R24" i="11552"/>
  <c r="Q24" i="11552"/>
  <c r="P24" i="11552"/>
  <c r="O24" i="11552"/>
  <c r="N24" i="11552"/>
  <c r="M24" i="11552"/>
  <c r="L24" i="11552"/>
  <c r="J24" i="11552"/>
  <c r="H24" i="11552"/>
  <c r="G24" i="11552"/>
  <c r="E24" i="11552"/>
  <c r="B24" i="11552"/>
  <c r="AN23" i="11552"/>
  <c r="AL23" i="11552"/>
  <c r="AI23" i="11552"/>
  <c r="AH29" i="11530"/>
  <c r="AH23" i="11552"/>
  <c r="AC23" i="11552"/>
  <c r="AB23" i="11552"/>
  <c r="AA23" i="11552" s="1"/>
  <c r="Z23" i="11552"/>
  <c r="U23" i="11552"/>
  <c r="T23" i="11552"/>
  <c r="S23" i="11552"/>
  <c r="R23" i="11552"/>
  <c r="Q23" i="11552"/>
  <c r="P23" i="11552"/>
  <c r="O23" i="11552"/>
  <c r="N23" i="11552"/>
  <c r="M23" i="11552"/>
  <c r="L23" i="11552"/>
  <c r="J23" i="11552"/>
  <c r="H23" i="11552"/>
  <c r="G23" i="11552"/>
  <c r="E23" i="11552"/>
  <c r="B23" i="11552"/>
  <c r="AN22" i="11552"/>
  <c r="AL22" i="11552"/>
  <c r="AI22" i="11552"/>
  <c r="AH28" i="11530"/>
  <c r="AH22" i="11552"/>
  <c r="AC22" i="11552"/>
  <c r="AB22" i="11552"/>
  <c r="AA22" i="11552" s="1"/>
  <c r="Z22" i="11552"/>
  <c r="U22" i="11552"/>
  <c r="T22" i="11552"/>
  <c r="S22" i="11552"/>
  <c r="R22" i="11552"/>
  <c r="Q22" i="11552"/>
  <c r="P22" i="11552"/>
  <c r="O22" i="11552"/>
  <c r="N22" i="11552"/>
  <c r="M22" i="11552"/>
  <c r="L22" i="11552"/>
  <c r="J22" i="11552"/>
  <c r="H22" i="11552"/>
  <c r="G22" i="11552"/>
  <c r="E22" i="11552"/>
  <c r="B22" i="11552"/>
  <c r="AN21" i="11552"/>
  <c r="AL21" i="11552"/>
  <c r="AI21" i="11552"/>
  <c r="AH27" i="11530"/>
  <c r="AH21" i="11552"/>
  <c r="AC21" i="11552"/>
  <c r="AB21" i="11552"/>
  <c r="AA21" i="11552" s="1"/>
  <c r="Z21" i="11552"/>
  <c r="U21" i="11552"/>
  <c r="T21" i="11552"/>
  <c r="S21" i="11552"/>
  <c r="R21" i="11552"/>
  <c r="Q21" i="11552"/>
  <c r="P21" i="11552"/>
  <c r="O21" i="11552"/>
  <c r="N21" i="11552"/>
  <c r="M21" i="11552"/>
  <c r="L21" i="11552"/>
  <c r="J21" i="11552"/>
  <c r="H21" i="11552"/>
  <c r="G21" i="11552"/>
  <c r="E21" i="11552"/>
  <c r="B21" i="11552"/>
  <c r="AN20" i="11552"/>
  <c r="AL20" i="11552"/>
  <c r="AI20" i="11552"/>
  <c r="AH26" i="11530"/>
  <c r="AH20" i="11552"/>
  <c r="AC20" i="11552"/>
  <c r="AB20" i="11552"/>
  <c r="AA20" i="11552" s="1"/>
  <c r="Z20" i="11552"/>
  <c r="U20" i="11552"/>
  <c r="T20" i="11552"/>
  <c r="S20" i="11552"/>
  <c r="R20" i="11552"/>
  <c r="Q20" i="11552"/>
  <c r="P20" i="11552"/>
  <c r="O20" i="11552"/>
  <c r="N20" i="11552"/>
  <c r="M20" i="11552"/>
  <c r="L20" i="11552"/>
  <c r="J20" i="11552"/>
  <c r="H20" i="11552"/>
  <c r="G20" i="11552"/>
  <c r="E20" i="11552"/>
  <c r="B20" i="11552"/>
  <c r="AN19" i="11552"/>
  <c r="AL19" i="11552"/>
  <c r="AI19" i="11552"/>
  <c r="AH25" i="11530"/>
  <c r="AH19" i="11552"/>
  <c r="AC19" i="11552"/>
  <c r="AB19" i="11552"/>
  <c r="AA19" i="11552" s="1"/>
  <c r="Z19" i="11552"/>
  <c r="U19" i="11552"/>
  <c r="T19" i="11552"/>
  <c r="S19" i="11552"/>
  <c r="R19" i="11552"/>
  <c r="Q19" i="11552"/>
  <c r="P19" i="11552"/>
  <c r="O19" i="11552"/>
  <c r="N19" i="11552"/>
  <c r="M19" i="11552"/>
  <c r="L19" i="11552"/>
  <c r="J19" i="11552"/>
  <c r="H19" i="11552"/>
  <c r="G19" i="11552"/>
  <c r="E19" i="11552"/>
  <c r="B19" i="11552"/>
  <c r="AN18" i="11552"/>
  <c r="AL18" i="11552"/>
  <c r="AI18" i="11552"/>
  <c r="AH24" i="11530"/>
  <c r="AH18" i="11552"/>
  <c r="AC18" i="11552"/>
  <c r="AB18" i="11552"/>
  <c r="AA18" i="11552" s="1"/>
  <c r="Z18" i="11552"/>
  <c r="U18" i="11552"/>
  <c r="T18" i="11552"/>
  <c r="S18" i="11552"/>
  <c r="R18" i="11552"/>
  <c r="Q18" i="11552"/>
  <c r="P18" i="11552"/>
  <c r="O18" i="11552"/>
  <c r="N18" i="11552"/>
  <c r="M18" i="11552"/>
  <c r="L18" i="11552"/>
  <c r="J18" i="11552"/>
  <c r="H18" i="11552"/>
  <c r="G18" i="11552"/>
  <c r="E18" i="11552"/>
  <c r="B18" i="11552"/>
  <c r="AN17" i="11552"/>
  <c r="AL17" i="11552"/>
  <c r="AI17" i="11552"/>
  <c r="AH23" i="11530"/>
  <c r="AH17" i="11552"/>
  <c r="AC17" i="11552"/>
  <c r="AB17" i="11552"/>
  <c r="AA17" i="11552" s="1"/>
  <c r="Z17" i="11552"/>
  <c r="U17" i="11552"/>
  <c r="T17" i="11552"/>
  <c r="S17" i="11552"/>
  <c r="R17" i="11552"/>
  <c r="Q17" i="11552"/>
  <c r="P17" i="11552"/>
  <c r="O17" i="11552"/>
  <c r="N17" i="11552"/>
  <c r="M17" i="11552"/>
  <c r="L17" i="11552"/>
  <c r="J17" i="11552"/>
  <c r="H17" i="11552"/>
  <c r="G17" i="11552"/>
  <c r="E17" i="11552"/>
  <c r="B17" i="11552"/>
  <c r="AN16" i="11552"/>
  <c r="AL16" i="11552"/>
  <c r="AI16" i="11552"/>
  <c r="AH22" i="11530"/>
  <c r="AH16" i="11552"/>
  <c r="AC16" i="11552"/>
  <c r="AB16" i="11552"/>
  <c r="AA16" i="11552" s="1"/>
  <c r="Z16" i="11552"/>
  <c r="U16" i="11552"/>
  <c r="T16" i="11552"/>
  <c r="S16" i="11552"/>
  <c r="R16" i="11552"/>
  <c r="Q16" i="11552"/>
  <c r="P16" i="11552"/>
  <c r="O16" i="11552"/>
  <c r="N16" i="11552"/>
  <c r="M16" i="11552"/>
  <c r="L16" i="11552"/>
  <c r="J16" i="11552"/>
  <c r="H16" i="11552"/>
  <c r="G16" i="11552"/>
  <c r="E16" i="11552"/>
  <c r="B16" i="11552"/>
  <c r="AN15" i="11552"/>
  <c r="AL15" i="11552"/>
  <c r="AI15" i="11552"/>
  <c r="AH21" i="11530"/>
  <c r="AH15" i="11552"/>
  <c r="AC15" i="11552"/>
  <c r="AB15" i="11552"/>
  <c r="AA15" i="11552" s="1"/>
  <c r="Z15" i="11552"/>
  <c r="U15" i="11552"/>
  <c r="T15" i="11552"/>
  <c r="S15" i="11552"/>
  <c r="R15" i="11552"/>
  <c r="Q15" i="11552"/>
  <c r="P15" i="11552"/>
  <c r="O15" i="11552"/>
  <c r="N15" i="11552"/>
  <c r="M15" i="11552"/>
  <c r="L15" i="11552"/>
  <c r="J15" i="11552"/>
  <c r="H15" i="11552"/>
  <c r="G15" i="11552"/>
  <c r="E15" i="11552"/>
  <c r="B15" i="11552"/>
  <c r="AN14" i="11552"/>
  <c r="AL14" i="11552"/>
  <c r="AI14" i="11552"/>
  <c r="AH20" i="11530"/>
  <c r="AH14" i="11552"/>
  <c r="AC14" i="11552"/>
  <c r="AB14" i="11552"/>
  <c r="AA14" i="11552" s="1"/>
  <c r="Z14" i="11552"/>
  <c r="U14" i="11552"/>
  <c r="T14" i="11552"/>
  <c r="S14" i="11552"/>
  <c r="R14" i="11552"/>
  <c r="Q14" i="11552"/>
  <c r="P14" i="11552"/>
  <c r="O14" i="11552"/>
  <c r="N14" i="11552"/>
  <c r="M14" i="11552"/>
  <c r="L14" i="11552"/>
  <c r="J14" i="11552"/>
  <c r="H14" i="11552"/>
  <c r="G14" i="11552"/>
  <c r="E14" i="11552"/>
  <c r="B14" i="11552"/>
  <c r="AN13" i="11552"/>
  <c r="AL13" i="11552"/>
  <c r="AI13" i="11552"/>
  <c r="AH19" i="11530"/>
  <c r="AH13" i="11552"/>
  <c r="AC13" i="11552"/>
  <c r="AB13" i="11552"/>
  <c r="AA13" i="11552" s="1"/>
  <c r="Z13" i="11552"/>
  <c r="U13" i="11552"/>
  <c r="T13" i="11552"/>
  <c r="S13" i="11552"/>
  <c r="R13" i="11552"/>
  <c r="Q13" i="11552"/>
  <c r="P13" i="11552"/>
  <c r="O13" i="11552"/>
  <c r="N13" i="11552"/>
  <c r="M13" i="11552"/>
  <c r="L13" i="11552"/>
  <c r="J13" i="11552"/>
  <c r="H13" i="11552"/>
  <c r="G13" i="11552"/>
  <c r="E13" i="11552"/>
  <c r="B13" i="11552"/>
  <c r="AN12" i="11552"/>
  <c r="AL12" i="11552"/>
  <c r="AI12" i="11552"/>
  <c r="AH18" i="11530"/>
  <c r="AH12" i="11552"/>
  <c r="AC12" i="11552"/>
  <c r="AB12" i="11552"/>
  <c r="AA12" i="11552" s="1"/>
  <c r="Z12" i="11552"/>
  <c r="U12" i="11552"/>
  <c r="T12" i="11552"/>
  <c r="S12" i="11552"/>
  <c r="R12" i="11552"/>
  <c r="Q12" i="11552"/>
  <c r="P12" i="11552"/>
  <c r="O12" i="11552"/>
  <c r="N12" i="11552"/>
  <c r="M12" i="11552"/>
  <c r="L12" i="11552"/>
  <c r="J12" i="11552"/>
  <c r="H12" i="11552"/>
  <c r="G12" i="11552"/>
  <c r="E12" i="11552"/>
  <c r="B12" i="11552"/>
  <c r="AN11" i="11552"/>
  <c r="AL11" i="11552"/>
  <c r="AI11" i="11552"/>
  <c r="AH17" i="11530"/>
  <c r="AH11" i="11552"/>
  <c r="AC11" i="11552"/>
  <c r="AB11" i="11552"/>
  <c r="AA11" i="11552" s="1"/>
  <c r="Z11" i="11552"/>
  <c r="U11" i="11552"/>
  <c r="T11" i="11552"/>
  <c r="S11" i="11552"/>
  <c r="R11" i="11552"/>
  <c r="Q11" i="11552"/>
  <c r="P11" i="11552"/>
  <c r="O11" i="11552"/>
  <c r="N11" i="11552"/>
  <c r="M11" i="11552"/>
  <c r="L11" i="11552"/>
  <c r="J11" i="11552"/>
  <c r="H11" i="11552"/>
  <c r="G11" i="11552"/>
  <c r="E11" i="11552"/>
  <c r="B11" i="11552"/>
  <c r="AN10" i="11552"/>
  <c r="AL10" i="11552"/>
  <c r="AI10" i="11552"/>
  <c r="AH16" i="11530"/>
  <c r="AH10" i="11552"/>
  <c r="AC10" i="11552"/>
  <c r="AB10" i="11552"/>
  <c r="AA10" i="11552" s="1"/>
  <c r="Z10" i="11552"/>
  <c r="U10" i="11552"/>
  <c r="T10" i="11552"/>
  <c r="S10" i="11552"/>
  <c r="R10" i="11552"/>
  <c r="Q10" i="11552"/>
  <c r="P10" i="11552"/>
  <c r="O10" i="11552"/>
  <c r="N10" i="11552"/>
  <c r="M10" i="11552"/>
  <c r="L10" i="11552"/>
  <c r="J10" i="11552"/>
  <c r="H10" i="11552"/>
  <c r="G10" i="11552"/>
  <c r="E10" i="11552"/>
  <c r="B10" i="11552"/>
  <c r="AN9" i="11552"/>
  <c r="AL9" i="11552"/>
  <c r="AI9" i="11552"/>
  <c r="AH15" i="11530"/>
  <c r="AH9" i="11552"/>
  <c r="AC9" i="11552"/>
  <c r="AB9" i="11552"/>
  <c r="AA9" i="11552" s="1"/>
  <c r="Z9" i="11552"/>
  <c r="U9" i="11552"/>
  <c r="T9" i="11552"/>
  <c r="S9" i="11552"/>
  <c r="R9" i="11552"/>
  <c r="Q9" i="11552"/>
  <c r="P9" i="11552"/>
  <c r="O9" i="11552"/>
  <c r="N9" i="11552"/>
  <c r="M9" i="11552"/>
  <c r="L9" i="11552"/>
  <c r="J9" i="11552"/>
  <c r="H9" i="11552"/>
  <c r="G9" i="11552"/>
  <c r="E9" i="11552"/>
  <c r="B9" i="11552"/>
  <c r="AC8" i="11552"/>
  <c r="AB8" i="11552"/>
  <c r="AA8" i="11552"/>
  <c r="U8" i="11552"/>
  <c r="T8" i="11552"/>
  <c r="AN8" i="11552"/>
  <c r="AM8" i="11552"/>
  <c r="AL8" i="11552"/>
  <c r="AI8" i="11552"/>
  <c r="AH8" i="11552"/>
  <c r="Z8" i="11552"/>
  <c r="S8" i="11552"/>
  <c r="R8" i="11552"/>
  <c r="Q8" i="11552"/>
  <c r="P8" i="11552"/>
  <c r="O8" i="11552"/>
  <c r="N8" i="11552"/>
  <c r="M8" i="11552"/>
  <c r="L8" i="11552"/>
  <c r="J8" i="11552"/>
  <c r="H8" i="11552"/>
  <c r="G8" i="11552"/>
  <c r="E8" i="11552"/>
  <c r="B8" i="11552"/>
  <c r="B3" i="11537"/>
  <c r="A1" i="11552"/>
  <c r="D51" i="11551"/>
  <c r="D50" i="11551"/>
  <c r="D49" i="11551"/>
  <c r="D48" i="11551"/>
  <c r="D47" i="11551"/>
  <c r="D46" i="11551"/>
  <c r="D45" i="11551"/>
  <c r="D44" i="11551"/>
  <c r="D43" i="11551"/>
  <c r="D42" i="11551"/>
  <c r="D41" i="11551"/>
  <c r="D40" i="11551"/>
  <c r="D39" i="11551"/>
  <c r="D38" i="11551"/>
  <c r="D37" i="11551"/>
  <c r="D36" i="11551"/>
  <c r="D35" i="11551"/>
  <c r="D34" i="11551"/>
  <c r="D33" i="11551"/>
  <c r="D32" i="11551"/>
  <c r="D31" i="11551"/>
  <c r="D30" i="11551"/>
  <c r="D29" i="11551"/>
  <c r="D28" i="11551"/>
  <c r="D27" i="11551"/>
  <c r="D26" i="11551"/>
  <c r="D25" i="11551"/>
  <c r="D24" i="11551"/>
  <c r="D23" i="11551"/>
  <c r="D22" i="11551"/>
  <c r="D21" i="11551"/>
  <c r="D20" i="11551"/>
  <c r="D19" i="11551"/>
  <c r="D18" i="11551"/>
  <c r="D17" i="11551"/>
  <c r="D16" i="11551"/>
  <c r="D15" i="11551"/>
  <c r="D14" i="11551"/>
  <c r="D13" i="11551"/>
  <c r="D12" i="11551"/>
  <c r="D11" i="11551"/>
  <c r="D10" i="11551"/>
  <c r="D9" i="11551"/>
  <c r="D8" i="11551"/>
  <c r="D7" i="11551"/>
  <c r="D6" i="11551"/>
  <c r="D5" i="11551"/>
  <c r="D4" i="11551"/>
  <c r="D1" i="11551"/>
  <c r="M11" i="11530"/>
  <c r="A3" i="11533"/>
  <c r="A2" i="11542"/>
  <c r="AY24" i="11530" l="1"/>
  <c r="AY46" i="11530"/>
  <c r="AY88" i="11530"/>
  <c r="AY54" i="11530"/>
  <c r="AY16" i="11530"/>
  <c r="AY80" i="11530"/>
  <c r="AY102" i="11530"/>
  <c r="AQ51" i="11530"/>
  <c r="AM45" i="11552" s="1"/>
  <c r="AY51" i="11530"/>
  <c r="AQ27" i="11530"/>
  <c r="AY27" i="11530"/>
  <c r="AQ91" i="11530"/>
  <c r="AM85" i="11552" s="1"/>
  <c r="AY91" i="11530"/>
  <c r="AQ18" i="11530"/>
  <c r="AM12" i="11552" s="1"/>
  <c r="AY18" i="11530"/>
  <c r="AY55" i="11530"/>
  <c r="AQ55" i="11530"/>
  <c r="AQ67" i="11530"/>
  <c r="AY67" i="11530"/>
  <c r="AQ103" i="11530"/>
  <c r="AM97" i="11552" s="1"/>
  <c r="AY103" i="11530"/>
  <c r="AQ106" i="11530"/>
  <c r="AM100" i="11552" s="1"/>
  <c r="AY106" i="11530"/>
  <c r="AY79" i="11530"/>
  <c r="AQ79" i="11530"/>
  <c r="AQ43" i="11530"/>
  <c r="AY43" i="11530"/>
  <c r="AQ58" i="11530"/>
  <c r="AY58" i="11530"/>
  <c r="AQ19" i="11530"/>
  <c r="AY19" i="11530"/>
  <c r="AQ71" i="11530"/>
  <c r="AM65" i="11552" s="1"/>
  <c r="AY71" i="11530"/>
  <c r="AQ83" i="11530"/>
  <c r="AY83" i="11530"/>
  <c r="AQ95" i="11530"/>
  <c r="AY95" i="11530"/>
  <c r="AQ107" i="11530"/>
  <c r="AY107" i="11530"/>
  <c r="AQ59" i="11530"/>
  <c r="AM53" i="11552" s="1"/>
  <c r="AY59" i="11530"/>
  <c r="AQ74" i="11530"/>
  <c r="AM68" i="11552" s="1"/>
  <c r="AY74" i="11530"/>
  <c r="AQ98" i="11530"/>
  <c r="AM92" i="11552" s="1"/>
  <c r="AY98" i="11530"/>
  <c r="AQ39" i="11530"/>
  <c r="AY39" i="11530"/>
  <c r="AY23" i="11530"/>
  <c r="AQ23" i="11530"/>
  <c r="AQ35" i="11530"/>
  <c r="AY35" i="11530"/>
  <c r="AQ50" i="11530"/>
  <c r="AM44" i="11552" s="1"/>
  <c r="AY50" i="11530"/>
  <c r="AY87" i="11530"/>
  <c r="AQ87" i="11530"/>
  <c r="AM81" i="11552" s="1"/>
  <c r="AY111" i="11530"/>
  <c r="AQ111" i="11530"/>
  <c r="AY63" i="11530"/>
  <c r="AQ63" i="11530"/>
  <c r="AQ75" i="11530"/>
  <c r="AM69" i="11552" s="1"/>
  <c r="AY75" i="11530"/>
  <c r="AQ90" i="11530"/>
  <c r="AM84" i="11552" s="1"/>
  <c r="AY90" i="11530"/>
  <c r="AQ99" i="11530"/>
  <c r="AM93" i="11552" s="1"/>
  <c r="AY99" i="11530"/>
  <c r="AN19" i="11530"/>
  <c r="AN27" i="11530"/>
  <c r="AN35" i="11530"/>
  <c r="AN43" i="11530"/>
  <c r="AN51" i="11530"/>
  <c r="AN59" i="11530"/>
  <c r="AN67" i="11530"/>
  <c r="AN75" i="11530"/>
  <c r="AN83" i="11530"/>
  <c r="AN91" i="11530"/>
  <c r="AN99" i="11530"/>
  <c r="AN107" i="11530"/>
  <c r="AN21" i="11530"/>
  <c r="AN29" i="11530"/>
  <c r="AN37" i="11530"/>
  <c r="AN45" i="11530"/>
  <c r="AN53" i="11530"/>
  <c r="AN61" i="11530"/>
  <c r="AN69" i="11530"/>
  <c r="AN77" i="11530"/>
  <c r="AN85" i="11530"/>
  <c r="AN93" i="11530"/>
  <c r="AN101" i="11530"/>
  <c r="AN109" i="11530"/>
  <c r="AN23" i="11530"/>
  <c r="AN31" i="11530"/>
  <c r="AN39" i="11530"/>
  <c r="AN47" i="11530"/>
  <c r="AN55" i="11530"/>
  <c r="AN63" i="11530"/>
  <c r="AN71" i="11530"/>
  <c r="AN79" i="11530"/>
  <c r="AN87" i="11530"/>
  <c r="AN95" i="11530"/>
  <c r="AN103" i="11530"/>
  <c r="AN111" i="11530"/>
  <c r="AM17" i="11552"/>
  <c r="AM73" i="11552"/>
  <c r="AM89" i="11552"/>
  <c r="AY60" i="11530"/>
  <c r="AY31" i="11530"/>
  <c r="AM33" i="11552"/>
  <c r="AY28" i="11530"/>
  <c r="AY47" i="11530"/>
  <c r="AM57" i="11552"/>
  <c r="AY66" i="11530"/>
  <c r="AM49" i="11552"/>
  <c r="AY44" i="11530"/>
  <c r="AY34" i="11530"/>
  <c r="AY82" i="11530"/>
  <c r="AM52" i="11552"/>
  <c r="AY76" i="11530"/>
  <c r="AY21" i="11530"/>
  <c r="AY37" i="11530"/>
  <c r="AY53" i="11530"/>
  <c r="AY69" i="11530"/>
  <c r="AY85" i="11530"/>
  <c r="AY101" i="11530"/>
  <c r="AY17" i="11530"/>
  <c r="AY33" i="11530"/>
  <c r="AY49" i="11530"/>
  <c r="AY65" i="11530"/>
  <c r="AY81" i="11530"/>
  <c r="AY97" i="11530"/>
  <c r="AY92" i="11530"/>
  <c r="AY20" i="11530"/>
  <c r="AY26" i="11530"/>
  <c r="AY36" i="11530"/>
  <c r="AY42" i="11530"/>
  <c r="AY52" i="11530"/>
  <c r="AY68" i="11530"/>
  <c r="AY84" i="11530"/>
  <c r="AY100" i="11530"/>
  <c r="AY109" i="11530"/>
  <c r="AY29" i="11530"/>
  <c r="AY45" i="11530"/>
  <c r="AY61" i="11530"/>
  <c r="AY77" i="11530"/>
  <c r="AY93" i="11530"/>
  <c r="AY114" i="11530"/>
  <c r="AY25" i="11530"/>
  <c r="AY41" i="11530"/>
  <c r="AY57" i="11530"/>
  <c r="AY73" i="11530"/>
  <c r="AY89" i="11530"/>
  <c r="AY105" i="11530"/>
  <c r="AN15" i="11530"/>
  <c r="AM58" i="11552"/>
  <c r="AM66" i="11552"/>
  <c r="AM74" i="11552"/>
  <c r="AM82" i="11552"/>
  <c r="AM90" i="11552"/>
  <c r="AM96" i="11552"/>
  <c r="AM50" i="11552"/>
  <c r="AM64" i="11552"/>
  <c r="AM72" i="11552"/>
  <c r="AM80" i="11552"/>
  <c r="AM88" i="11552"/>
  <c r="AM101" i="11552"/>
  <c r="AM105" i="11552"/>
  <c r="AM42" i="11552"/>
  <c r="AM56" i="11552"/>
  <c r="AM61" i="11552"/>
  <c r="AM77" i="11552"/>
  <c r="AM106" i="11552"/>
  <c r="AM18" i="11552"/>
  <c r="AM26" i="11552"/>
  <c r="AM34" i="11552"/>
  <c r="AM48" i="11552"/>
  <c r="AM10" i="11552"/>
  <c r="AM24" i="11552"/>
  <c r="AM32" i="11552"/>
  <c r="AM40" i="11552"/>
  <c r="AM16" i="11552"/>
  <c r="AM21" i="11552"/>
  <c r="AM29" i="11552"/>
  <c r="AM37" i="11552"/>
  <c r="AM13" i="11552"/>
  <c r="AM98" i="11552"/>
  <c r="AM104" i="11552"/>
  <c r="AY108" i="11530"/>
  <c r="AY113" i="11530"/>
  <c r="AP15" i="11530" l="1"/>
  <c r="AQ15" i="11530" s="1"/>
  <c r="AM9" i="11552" s="1"/>
  <c r="AM107" i="11552"/>
  <c r="AM102" i="11552"/>
  <c r="AY15" i="115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Lindsay Newcomb-Smith</author>
  </authors>
  <commentList>
    <comment ref="B14" authorId="0" shapeId="0" xr:uid="{4DBEFE9F-48FF-40A9-B903-1DAA9E788130}">
      <text>
        <r>
          <rPr>
            <sz val="10"/>
            <color indexed="81"/>
            <rFont val="Arial"/>
            <family val="2"/>
          </rPr>
          <t>This is an example of a comment.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Kathy Welch</author>
    <author>Elier Ruiz</author>
    <author>Lindsay Newcomb-Smith</author>
  </authors>
  <commentList>
    <comment ref="A6" authorId="0" shapeId="0" xr:uid="{BDBB3342-780B-499F-B576-5235C888AD75}">
      <text>
        <r>
          <rPr>
            <b/>
            <sz val="9"/>
            <color indexed="81"/>
            <rFont val="Tahoma"/>
            <family val="2"/>
          </rPr>
          <t>You will be prompted to upload applicable tax documents during New Supplier Onboarding.</t>
        </r>
      </text>
    </comment>
    <comment ref="A9" authorId="1" shapeId="0" xr:uid="{E184C0A9-3F2A-432B-B5D6-35E4670661AD}">
      <text>
        <r>
          <rPr>
            <b/>
            <sz val="9"/>
            <color indexed="81"/>
            <rFont val="Tahoma"/>
            <family val="2"/>
          </rPr>
          <t>A Certificate Of Insurance is REQUIRED from all Vendors. You will be prompted to upload your COI during New Supplier Onboarding.</t>
        </r>
      </text>
    </comment>
    <comment ref="A13" authorId="1" shapeId="0" xr:uid="{804CF21F-43E6-4864-B5AC-E11C26C94081}">
      <text>
        <r>
          <rPr>
            <b/>
            <sz val="9"/>
            <color indexed="81"/>
            <rFont val="Tahoma"/>
            <family val="2"/>
          </rPr>
          <t>To display/offer products on Wegmans.com, vendors must have an account with Syndigo.</t>
        </r>
      </text>
    </comment>
    <comment ref="A16" authorId="2" shapeId="0" xr:uid="{F1A9B30E-2E0E-455D-B512-2D59844C6BBC}">
      <text>
        <r>
          <rPr>
            <sz val="10"/>
            <color indexed="81"/>
            <rFont val="Arial"/>
            <family val="2"/>
          </rPr>
          <t>Besides containing a link to the Wegmans Vendor Guide, the Wegmans "For Our Suppliers" website contains important information for vendors regarding Accounting, Supply Chain, Logistics, Marketing, Merchandising (General Merchandise New Item Form, Price Change Form, etc.), Product Recalls, and Purchasing (W-Buy link).</t>
        </r>
      </text>
    </comment>
    <comment ref="A17" authorId="2" shapeId="0" xr:uid="{E928AC00-8571-467B-AC39-881B2FADF245}">
      <text>
        <r>
          <rPr>
            <sz val="10"/>
            <color indexed="81"/>
            <rFont val="Arial"/>
            <family val="2"/>
          </rPr>
          <t>The Wegmans Vendor Guide contains important information regarding how to schedule for a delivery appointment, data sync, product identification, EDI transmissions, general shipment requirements, pallet policy, case designs, carton markings, and more.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Lindsay Newcomb-Smith</author>
    <author>Elier Ruiz</author>
  </authors>
  <commentList>
    <comment ref="AN13" authorId="0" shapeId="0" xr:uid="{00000000-0006-0000-0300-000003000000}">
      <text>
        <r>
          <rPr>
            <b/>
            <sz val="12"/>
            <color indexed="81"/>
            <rFont val="Arial"/>
            <family val="2"/>
          </rPr>
          <t xml:space="preserve">ATTN: Wegmans Merchant/Buyer - </t>
        </r>
        <r>
          <rPr>
            <sz val="12"/>
            <color indexed="81"/>
            <rFont val="Arial"/>
            <family val="2"/>
          </rPr>
          <t xml:space="preserve">If the vendor is offering an off invoice allowance per case, enter in the percentage off in this cell.  It will automatically calculate the off invoice allowance per case for each item. </t>
        </r>
      </text>
    </comment>
    <comment ref="AO13" authorId="0" shapeId="0" xr:uid="{00000000-0006-0000-0300-000004000000}">
      <text>
        <r>
          <rPr>
            <b/>
            <sz val="12"/>
            <color indexed="81"/>
            <rFont val="Arial"/>
            <family val="2"/>
          </rPr>
          <t xml:space="preserve">ATTN: Wegmans Merchant/Buyer - </t>
        </r>
        <r>
          <rPr>
            <sz val="12"/>
            <color indexed="81"/>
            <rFont val="Arial"/>
            <family val="2"/>
          </rPr>
          <t xml:space="preserve">If the order is collect, enter in the estimate freight percentage in this cell.  It will automatically calculate the freight cost per case for each item. </t>
        </r>
      </text>
    </comment>
    <comment ref="S14" authorId="0" shapeId="0" xr:uid="{00000000-0006-0000-0300-00000A000000}">
      <text>
        <r>
          <rPr>
            <sz val="12"/>
            <color indexed="81"/>
            <rFont val="Arial"/>
            <family val="2"/>
          </rPr>
          <t>The Country of Origin is the country that is listed after "Made in..." on the product's packaging. If in the US, please identify the state as well.</t>
        </r>
      </text>
    </comment>
    <comment ref="Z14" authorId="1" shapeId="0" xr:uid="{00000000-0006-0000-0300-00000B000000}">
      <text>
        <r>
          <rPr>
            <b/>
            <sz val="9"/>
            <color indexed="81"/>
            <rFont val="Tahoma"/>
            <family val="2"/>
          </rPr>
          <t>Tub Max Depth is 18"</t>
        </r>
        <r>
          <rPr>
            <sz val="9"/>
            <color indexed="81"/>
            <rFont val="Tahoma"/>
            <family val="2"/>
          </rPr>
          <t xml:space="preserve">
</t>
        </r>
      </text>
    </comment>
    <comment ref="AA14" authorId="1" shapeId="0" xr:uid="{00000000-0006-0000-0300-00000C000000}">
      <text>
        <r>
          <rPr>
            <b/>
            <sz val="9"/>
            <color indexed="81"/>
            <rFont val="Tahoma"/>
            <family val="2"/>
          </rPr>
          <t>Tub Max Width is 12"</t>
        </r>
        <r>
          <rPr>
            <sz val="9"/>
            <color indexed="81"/>
            <rFont val="Tahoma"/>
            <family val="2"/>
          </rPr>
          <t xml:space="preserve">
</t>
        </r>
      </text>
    </comment>
    <comment ref="AB14" authorId="1" shapeId="0" xr:uid="{00000000-0006-0000-0300-00000D000000}">
      <text>
        <r>
          <rPr>
            <b/>
            <sz val="9"/>
            <color indexed="81"/>
            <rFont val="Tahoma"/>
            <family val="2"/>
          </rPr>
          <t>Tub Max Height is 11"</t>
        </r>
        <r>
          <rPr>
            <sz val="9"/>
            <color indexed="81"/>
            <rFont val="Tahoma"/>
            <family val="2"/>
          </rPr>
          <t xml:space="preserve">
</t>
        </r>
      </text>
    </comment>
    <comment ref="AG14" authorId="0" shapeId="0" xr:uid="{00000000-0006-0000-0300-00000E000000}">
      <text>
        <r>
          <rPr>
            <sz val="12"/>
            <color indexed="81"/>
            <rFont val="Arial"/>
            <family val="2"/>
          </rPr>
          <t>Case weight of 35 pounds or less is preferable.  Cases greater than 50 pounds should be avoided.</t>
        </r>
      </text>
    </comment>
    <comment ref="AH14" authorId="0" shapeId="0" xr:uid="{00000000-0006-0000-0300-00000F000000}">
      <text>
        <r>
          <rPr>
            <sz val="12"/>
            <color indexed="81"/>
            <rFont val="Arial"/>
            <family val="2"/>
          </rPr>
          <t>This cube value should be the cubic feet of one master carton.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Elier Ruiz</author>
  </authors>
  <commentList>
    <comment ref="AL7" authorId="0" shapeId="0" xr:uid="{E90DCAEA-63AE-4084-AF4F-4D721C0438B9}">
      <text>
        <r>
          <rPr>
            <b/>
            <sz val="9"/>
            <color indexed="81"/>
            <rFont val="Tahoma"/>
            <family val="2"/>
          </rPr>
          <t>Elier Ruiz:</t>
        </r>
        <r>
          <rPr>
            <sz val="9"/>
            <color indexed="81"/>
            <rFont val="Tahoma"/>
            <family val="2"/>
          </rPr>
          <t xml:space="preserve">
Freight On Board
Speak Jennifer, Maura</t>
        </r>
      </text>
    </comment>
  </commentList>
</comments>
</file>

<file path=xl/sharedStrings.xml><?xml version="1.0" encoding="utf-8"?>
<sst xmlns="http://schemas.openxmlformats.org/spreadsheetml/2006/main" count="946" uniqueCount="621">
  <si>
    <t>GP%</t>
  </si>
  <si>
    <t>S#</t>
  </si>
  <si>
    <t>P#</t>
  </si>
  <si>
    <t>R#</t>
  </si>
  <si>
    <t>Width</t>
  </si>
  <si>
    <t>Depth</t>
  </si>
  <si>
    <t>Height</t>
  </si>
  <si>
    <t>Buyer #</t>
  </si>
  <si>
    <t>Color</t>
  </si>
  <si>
    <t>Weight</t>
  </si>
  <si>
    <t>Pallet Ti</t>
  </si>
  <si>
    <t>Cube</t>
  </si>
  <si>
    <t>Each Cost</t>
  </si>
  <si>
    <t>Case Cost</t>
  </si>
  <si>
    <t>Total Case order</t>
  </si>
  <si>
    <t>Total Cost</t>
  </si>
  <si>
    <t>Total Retail</t>
  </si>
  <si>
    <t>Total GP$</t>
  </si>
  <si>
    <t>Ship Date</t>
  </si>
  <si>
    <t>Manufacturer should cooperate with the following process:</t>
  </si>
  <si>
    <t>Class</t>
  </si>
  <si>
    <t>Item Dimensions</t>
  </si>
  <si>
    <t>Inner Pack Dimensions</t>
  </si>
  <si>
    <t>MAP Retail</t>
  </si>
  <si>
    <t>Brand</t>
  </si>
  <si>
    <t>Retail</t>
  </si>
  <si>
    <t>Dept</t>
  </si>
  <si>
    <t>Cat</t>
  </si>
  <si>
    <t>PLEASE DO NOT ADD OR DELETE COLUMNS OR CHANGE THE FORMAT OF THIS DOCUMENT</t>
  </si>
  <si>
    <t>Sub Brand</t>
  </si>
  <si>
    <t>Pallet Info</t>
  </si>
  <si>
    <t>Master Carton Information</t>
  </si>
  <si>
    <t>Required! DSD orders must include Invoice #, PO #, and amount to be paid.</t>
  </si>
  <si>
    <t>https://www.irs.gov/Forms-&amp;-Pubs</t>
  </si>
  <si>
    <t>Email Address</t>
  </si>
  <si>
    <t>Wegmans "For Our Suppliers" Website</t>
  </si>
  <si>
    <t>Wegmans Item Number</t>
  </si>
  <si>
    <t>VBBR #</t>
  </si>
  <si>
    <t>PO #</t>
  </si>
  <si>
    <t>Clone Item Number</t>
  </si>
  <si>
    <t>Off Invoice per Case</t>
  </si>
  <si>
    <t>Freight per Case</t>
  </si>
  <si>
    <t>Item Indicator(s)</t>
  </si>
  <si>
    <t>Report Flag</t>
  </si>
  <si>
    <t>Merch. Control</t>
  </si>
  <si>
    <t>Vendor Name</t>
  </si>
  <si>
    <t>Vendor fills in all YELLOW highlighted columns and cells.</t>
  </si>
  <si>
    <t>Document with Delivery</t>
  </si>
  <si>
    <r>
      <t xml:space="preserve">Case UPC
</t>
    </r>
    <r>
      <rPr>
        <i/>
        <sz val="12"/>
        <rFont val="Arial"/>
        <family val="2"/>
      </rPr>
      <t>Including Check Digits</t>
    </r>
  </si>
  <si>
    <t>Partial case packs will not be returned if they are valued under $200.00.</t>
  </si>
  <si>
    <t>Important Links</t>
  </si>
  <si>
    <r>
      <t xml:space="preserve">MFG Style Number
</t>
    </r>
    <r>
      <rPr>
        <i/>
        <sz val="12"/>
        <rFont val="Arial"/>
        <family val="2"/>
      </rPr>
      <t>15 Characters or Less</t>
    </r>
  </si>
  <si>
    <t>STATE</t>
  </si>
  <si>
    <t>TRUCKLOAD</t>
  </si>
  <si>
    <t>LTL</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</si>
  <si>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</si>
  <si>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</si>
  <si>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</si>
  <si>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</si>
  <si>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</si>
  <si>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</si>
  <si>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</si>
  <si>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</si>
  <si>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</si>
  <si>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</si>
  <si>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</si>
  <si>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</si>
  <si>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</si>
  <si>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</si>
  <si>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</si>
  <si>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</si>
  <si>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</si>
  <si>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</si>
  <si>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</si>
  <si>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</si>
  <si>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</si>
  <si>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</si>
  <si>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</si>
  <si>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</si>
  <si>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NEBRAKSA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</si>
  <si>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</si>
  <si>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</si>
  <si>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</si>
  <si>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</si>
  <si>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</si>
  <si>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</si>
  <si>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</si>
  <si>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</si>
  <si>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</si>
  <si>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</si>
  <si>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</si>
  <si>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</si>
  <si>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</si>
  <si>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</si>
  <si>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</si>
  <si>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</si>
  <si>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</si>
  <si>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</si>
  <si>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</si>
  <si>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</si>
  <si>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</si>
  <si>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</si>
  <si>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</si>
  <si>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r>
      <t xml:space="preserve">Item Description
</t>
    </r>
    <r>
      <rPr>
        <i/>
        <sz val="12"/>
        <rFont val="Arial"/>
        <family val="2"/>
      </rPr>
      <t>Including accurate NOUN and descriptive ADJECTIVES.</t>
    </r>
  </si>
  <si>
    <t>Item Detail Tab</t>
  </si>
  <si>
    <t>Policies and Fines Tab</t>
  </si>
  <si>
    <t>Comments, signified by a red triangle at the corner of a cell, have been added to help you fill out the form.  Move your mouse over a cell with a comment to see the note.</t>
  </si>
  <si>
    <t>•</t>
  </si>
  <si>
    <t>2nd Offense - $1000 Deduction</t>
  </si>
  <si>
    <t>LATE SHIPMENT</t>
  </si>
  <si>
    <t>UPC AND CASE PACKS</t>
  </si>
  <si>
    <t>EARLY SHIPMENT</t>
  </si>
  <si>
    <t>GENERAL SHIPPING</t>
  </si>
  <si>
    <t>Purchase Orders received early are subject to term adjustments based on original shipping window.</t>
  </si>
  <si>
    <t>Wegmans cannot accept GDSN publication of cases with multiple UPCs (Assorted Packs).</t>
  </si>
  <si>
    <t>Purchase Orders must be shipped following all instructions provided in the Wegmans Vendor Guide for the corresponding Freight Code; otherwise, the vendor will be responsible for the freight for incorrectly shipped orders.</t>
  </si>
  <si>
    <t>Important Notes</t>
  </si>
  <si>
    <t>Wegmans has the right to cancel Purchase Orders if the order is not shipped/received within the stated shipping window.  Fines are determined by the Category Merchant and will be imposed for late shipping and lost sales.  Fines start at $1000 for each week the order shipped late and doubles each week.</t>
  </si>
  <si>
    <t>1st Offense - Warning and corrective action plan is discussed with Merchant</t>
  </si>
  <si>
    <t xml:space="preserve">These fines are not meant as a profit generator, but to cover the cost of labor and expenses. </t>
  </si>
  <si>
    <t>By filling out this New Item Form, you are agreeing to these policies outlined below.</t>
  </si>
  <si>
    <t>Wegmans expectation is that all product will be UPC coded and packed as communicated in the New Item Form.</t>
  </si>
  <si>
    <t>STORE RETURNS</t>
  </si>
  <si>
    <t>WAREHOUSE RETURNS</t>
  </si>
  <si>
    <t>Reoccurring Offenses - Fines will continuously double with each offense</t>
  </si>
  <si>
    <t>DEFECTIVE/QUALITY ISSUE</t>
  </si>
  <si>
    <t>Item disposition will be determined by the situation and the causes as known at the time.  Fees/Fines will be determined by the severity of the situation.</t>
  </si>
  <si>
    <t>If product is received at Wegmans packed incorrectly or without/incorrect UPC codes the following Fee Structure will occur:</t>
  </si>
  <si>
    <t>4. Fees/Fines will be determined by the severity of the situation.</t>
  </si>
  <si>
    <t>1. Wegmans emails or calls manufacturer customer service contact to discuss return.</t>
  </si>
  <si>
    <t>2. Sales Rep works with Wegmans for resolution.</t>
  </si>
  <si>
    <t>3. Sales Rep contacts warehouse to arrange product pick up. Product will be held in the variance area for 30 days for pick up.</t>
  </si>
  <si>
    <t>5. Fees/Fines will be determined by the severity of the situation.</t>
  </si>
  <si>
    <t>4. Store returns product. Product charged to vendor and deducted off the next payment. If Wegmans does not carry the item(s) involved for erroneous shipments, payment will not be made and therefore no deduction.</t>
  </si>
  <si>
    <t>3. If applicable, Sales Rep issues UPS, RPS, or Fed-Ex call tag within 3 days to return the product.</t>
  </si>
  <si>
    <t>Certificate of Insurance (COI)</t>
  </si>
  <si>
    <t>WEGMANS - HOME &amp; ENTERTAINING NEW ITEM FORM</t>
  </si>
  <si>
    <t>Wegmans Home &amp; Entertaining New Item Form</t>
  </si>
  <si>
    <t>WEGMANS - HOME &amp; ENTERTAINING POLICIES AND FINES</t>
  </si>
  <si>
    <r>
      <t xml:space="preserve">UPC
</t>
    </r>
    <r>
      <rPr>
        <i/>
        <sz val="12"/>
        <rFont val="Arial"/>
        <family val="2"/>
      </rPr>
      <t>Including Check Digits &amp; all UPCs in an Assortment</t>
    </r>
  </si>
  <si>
    <t>https://www.wegmans.com/service/for-our-suppliers.html</t>
  </si>
  <si>
    <t>CLICK HERE TO ACCESS THE INFORMATION AND PROCUDERS FOR CERTIFICATE OF INSURANCE</t>
  </si>
  <si>
    <t>Updated: 03/04/16</t>
  </si>
  <si>
    <t>Country/State of Origin</t>
  </si>
  <si>
    <t xml:space="preserve"> </t>
  </si>
  <si>
    <r>
      <t xml:space="preserve">GTIN - </t>
    </r>
    <r>
      <rPr>
        <i/>
        <sz val="12"/>
        <rFont val="Arial"/>
        <family val="2"/>
      </rPr>
      <t xml:space="preserve">14-Digits
</t>
    </r>
    <r>
      <rPr>
        <b/>
        <i/>
        <sz val="11"/>
        <rFont val="Arial"/>
        <family val="2"/>
      </rPr>
      <t>If available, provide highest level GTIN.</t>
    </r>
  </si>
  <si>
    <t>Columns in Gray are for Wegmans Merchants to Complete.</t>
  </si>
  <si>
    <t>Net Case Cost - OI + Freight</t>
  </si>
  <si>
    <t>Net Each Cost - OI + Freight</t>
  </si>
  <si>
    <t>Total Qty in pcs.</t>
  </si>
  <si>
    <t>Payment Terms</t>
  </si>
  <si>
    <t>Replenish Level</t>
  </si>
  <si>
    <r>
      <t xml:space="preserve">Notes:  </t>
    </r>
    <r>
      <rPr>
        <b/>
        <i/>
        <sz val="11"/>
        <color rgb="FFFF0000"/>
        <rFont val="Arial"/>
        <family val="2"/>
      </rPr>
      <t>(CAO Linking, …..)</t>
    </r>
  </si>
  <si>
    <t>Retail Family</t>
  </si>
  <si>
    <t>Cost Family</t>
  </si>
  <si>
    <t>Retail Unit of Measure</t>
  </si>
  <si>
    <t>Yes</t>
  </si>
  <si>
    <t>CLICK HERE FOR PRODUCT PACKAGING CONFIRGURATION</t>
  </si>
  <si>
    <t>Master Case Pack</t>
  </si>
  <si>
    <t>Inner Pack</t>
  </si>
  <si>
    <t>IN LBS.</t>
  </si>
  <si>
    <t>IN INCHES</t>
  </si>
  <si>
    <t>Replenish In Multiples of</t>
  </si>
  <si>
    <t>IN FEET</t>
  </si>
  <si>
    <t>Web Item</t>
  </si>
  <si>
    <t>Syndigo-Wegmans Tab</t>
  </si>
  <si>
    <t>Product Packaging Config Tab</t>
  </si>
  <si>
    <t>Certificate of Insurance - COI Tab</t>
  </si>
  <si>
    <t>This tab provides information, instructions and example of the Certificate of Liability Insurance</t>
  </si>
  <si>
    <r>
      <t>For future reference, this domestic New Item Form is available from the Wegmans “</t>
    </r>
    <r>
      <rPr>
        <b/>
        <sz val="11"/>
        <color rgb="FF000000"/>
        <rFont val="Arial"/>
        <family val="2"/>
      </rPr>
      <t>For Our Suppliers</t>
    </r>
    <r>
      <rPr>
        <sz val="11"/>
        <color rgb="FF000000"/>
        <rFont val="Arial"/>
        <family val="2"/>
      </rPr>
      <t xml:space="preserve">” page at </t>
    </r>
    <r>
      <rPr>
        <b/>
        <i/>
        <sz val="11"/>
        <color rgb="FF000000"/>
        <rFont val="Arial"/>
        <family val="2"/>
      </rPr>
      <t>Wegmans.com</t>
    </r>
    <r>
      <rPr>
        <sz val="11"/>
        <color rgb="FF000000"/>
        <rFont val="Arial"/>
        <family val="2"/>
      </rPr>
      <t xml:space="preserve"> or at the link below.  From the “</t>
    </r>
    <r>
      <rPr>
        <b/>
        <sz val="11"/>
        <color rgb="FF000000"/>
        <rFont val="Arial"/>
        <family val="2"/>
      </rPr>
      <t>For Our Suppliers</t>
    </r>
    <r>
      <rPr>
        <sz val="11"/>
        <color rgb="FF000000"/>
        <rFont val="Arial"/>
        <family val="2"/>
      </rPr>
      <t xml:space="preserve">” page click on </t>
    </r>
    <r>
      <rPr>
        <b/>
        <sz val="11"/>
        <color rgb="FF000000"/>
        <rFont val="Arial"/>
        <family val="2"/>
      </rPr>
      <t>Merchandising</t>
    </r>
    <r>
      <rPr>
        <sz val="11"/>
        <color rgb="FF000000"/>
        <rFont val="Arial"/>
        <family val="2"/>
      </rPr>
      <t xml:space="preserve"> and then under </t>
    </r>
    <r>
      <rPr>
        <b/>
        <sz val="11"/>
        <color rgb="FF000000"/>
        <rFont val="Arial"/>
        <family val="2"/>
      </rPr>
      <t>Home and Entertaining</t>
    </r>
    <r>
      <rPr>
        <sz val="11"/>
        <color rgb="FF000000"/>
        <rFont val="Arial"/>
        <family val="2"/>
      </rPr>
      <t xml:space="preserve"> click on </t>
    </r>
    <r>
      <rPr>
        <b/>
        <sz val="11"/>
        <color rgb="FF000000"/>
        <rFont val="Arial"/>
        <family val="2"/>
      </rPr>
      <t>New Domestic Item Form</t>
    </r>
    <r>
      <rPr>
        <sz val="11"/>
        <color rgb="FF000000"/>
        <rFont val="Arial"/>
        <family val="2"/>
      </rPr>
      <t>.</t>
    </r>
  </si>
  <si>
    <t>Additional formatting has been added to all tabs. If you are copying and pasting information, please paste values by right clicking on the cell and selecting paste values to keep the formatting intact.</t>
  </si>
  <si>
    <t>Many cells have drop down boxes.  Follow the instructions given when you click on the cell.</t>
  </si>
  <si>
    <t>As always, please be sure to fill out all columns in yellow for each item.</t>
  </si>
  <si>
    <t>The columns may be in a slightly different order than in previous versions.</t>
  </si>
  <si>
    <t>This tab list Wegmans Policies and Fines.</t>
  </si>
  <si>
    <t>This tab provides accurate packaging configuration for replenishment.</t>
  </si>
  <si>
    <t>Please contact the Wegmans Merchant, Product Coordinator, or Specialist with any questions.</t>
  </si>
  <si>
    <t>Syndigo - Wegmans</t>
  </si>
  <si>
    <t>Pallet Hi</t>
  </si>
  <si>
    <t>CLICK HERE FOR EXPLANATION OF
PALLET TI &amp; HI</t>
  </si>
  <si>
    <t>No - By Merchant</t>
  </si>
  <si>
    <t>VBBR NUMBER</t>
  </si>
  <si>
    <t>Merchant Buy Plan</t>
  </si>
  <si>
    <t>New Item Form</t>
  </si>
  <si>
    <t>ITEM NUMBER</t>
  </si>
  <si>
    <t>DEPT.</t>
  </si>
  <si>
    <t>CAT.</t>
  </si>
  <si>
    <t>CLASS</t>
  </si>
  <si>
    <t>VENDOR</t>
  </si>
  <si>
    <t>UPC NUMBER</t>
  </si>
  <si>
    <t>MANF/STYLE NO.</t>
  </si>
  <si>
    <t>ITEM DESCRIPTION</t>
  </si>
  <si>
    <t>SIZE</t>
  </si>
  <si>
    <t>COLOR</t>
  </si>
  <si>
    <t>REPLEN. LEVEL</t>
  </si>
  <si>
    <t>MASTER PACK</t>
  </si>
  <si>
    <t>CUBE</t>
  </si>
  <si>
    <t>WEIGHT</t>
  </si>
  <si>
    <t>FOB COST</t>
  </si>
  <si>
    <t>LANDED COST</t>
  </si>
  <si>
    <t>REGULAR RETAIL</t>
  </si>
  <si>
    <t>CONTACT</t>
  </si>
  <si>
    <t>WEB ITEM</t>
  </si>
  <si>
    <t>Arrival Date</t>
  </si>
  <si>
    <t>REPLEN. UNITS</t>
  </si>
  <si>
    <t>ORDERED MASTER CASE QTY</t>
  </si>
  <si>
    <t>WHSE/DSD/QR</t>
  </si>
  <si>
    <t>PO ARRIVAL DATE</t>
  </si>
  <si>
    <t>Updated by Tina Falkner 04/19/22</t>
  </si>
  <si>
    <t>New Supplier Onboarding</t>
  </si>
  <si>
    <t>All Wegmans Suppliers must be set up in our system before we can initiate new products.</t>
  </si>
  <si>
    <r>
      <rPr>
        <b/>
        <sz val="11"/>
        <color rgb="FF000000"/>
        <rFont val="Arial"/>
        <family val="2"/>
      </rPr>
      <t>New Supplier Onboarding</t>
    </r>
    <r>
      <rPr>
        <sz val="11"/>
        <color rgb="FF000000"/>
        <rFont val="Arial"/>
        <family val="2"/>
      </rPr>
      <t xml:space="preserve"> is by invitation from the Wegmans Merchant. The invitation will be emailed</t>
    </r>
  </si>
  <si>
    <t>and will include a link to the online onboarding form.</t>
  </si>
  <si>
    <t>A representative of your company will be expected to complete all required fields.</t>
  </si>
  <si>
    <r>
      <t xml:space="preserve">Please use the </t>
    </r>
    <r>
      <rPr>
        <b/>
        <sz val="11"/>
        <color rgb="FF000000"/>
        <rFont val="Arial"/>
        <family val="2"/>
      </rPr>
      <t>Supplier Info-Links Tab</t>
    </r>
    <r>
      <rPr>
        <sz val="11"/>
        <color rgb="FF000000"/>
        <rFont val="Arial"/>
        <family val="2"/>
      </rPr>
      <t xml:space="preserve"> to access important links, and provide Basic Vendor</t>
    </r>
  </si>
  <si>
    <t>Information for New Item Set Up.</t>
  </si>
  <si>
    <r>
      <t xml:space="preserve">Please see the </t>
    </r>
    <r>
      <rPr>
        <b/>
        <sz val="11"/>
        <color rgb="FF000000"/>
        <rFont val="Arial"/>
        <family val="2"/>
      </rPr>
      <t>EDI Information Tab</t>
    </r>
    <r>
      <rPr>
        <sz val="11"/>
        <color rgb="FF000000"/>
        <rFont val="Arial"/>
        <family val="2"/>
      </rPr>
      <t xml:space="preserve"> for information you may need to provide during Supplier Onboarding.</t>
    </r>
  </si>
  <si>
    <t>General Information</t>
  </si>
  <si>
    <t>Always download the latest new item form each time you fill one out.  This form is updated often and older versions will not be accepted.</t>
  </si>
  <si>
    <t>EDI Information Tab</t>
  </si>
  <si>
    <t>If the Merchant would like to do EDI with your company you will be expected to provide this information</t>
  </si>
  <si>
    <r>
      <t xml:space="preserve">during the </t>
    </r>
    <r>
      <rPr>
        <b/>
        <sz val="11"/>
        <color rgb="FF000000"/>
        <rFont val="Arial"/>
        <family val="2"/>
      </rPr>
      <t>New</t>
    </r>
    <r>
      <rPr>
        <sz val="11"/>
        <color rgb="FF000000"/>
        <rFont val="Arial"/>
        <family val="2"/>
      </rPr>
      <t xml:space="preserve"> </t>
    </r>
    <r>
      <rPr>
        <b/>
        <sz val="11"/>
        <color rgb="FF000000"/>
        <rFont val="Arial"/>
        <family val="2"/>
      </rPr>
      <t>Supplier Onboarding Process</t>
    </r>
    <r>
      <rPr>
        <sz val="11"/>
        <color rgb="FF000000"/>
        <rFont val="Arial"/>
        <family val="2"/>
      </rPr>
      <t xml:space="preserve">.  </t>
    </r>
  </si>
  <si>
    <r>
      <t xml:space="preserve">Wegmans has partnered with </t>
    </r>
    <r>
      <rPr>
        <b/>
        <sz val="11"/>
        <color rgb="FF000000"/>
        <rFont val="Arial"/>
        <family val="2"/>
      </rPr>
      <t>Syndigo</t>
    </r>
    <r>
      <rPr>
        <sz val="11"/>
        <color rgb="FF000000"/>
        <rFont val="Arial"/>
        <family val="2"/>
      </rPr>
      <t xml:space="preserve"> to source web-facing data and images of your products for</t>
    </r>
  </si>
  <si>
    <t>www.Wegmans.com.</t>
  </si>
  <si>
    <t>New Supplier Onboarding is by invitation from the Wegmans Merchant. The invitation will be emailed and will include a link to the online Supplier Onboarding process. We will collect information about your Company,
Accounting Information, Ship-from Locations/Logistics, Contacts, and more.  
We have provided some helpful links below.</t>
  </si>
  <si>
    <t>Federal Tax Forms &amp; Instructions</t>
  </si>
  <si>
    <t xml:space="preserve">      Federal W-9</t>
  </si>
  <si>
    <t>https://www.irs.gov/pub/irs-pdf/fw9.pdf</t>
  </si>
  <si>
    <t xml:space="preserve">      Federal W-8</t>
  </si>
  <si>
    <t>https://www.irs.gov/pub/irs-pdf/fw8ben.pdf</t>
  </si>
  <si>
    <t xml:space="preserve">      PlusOne Compliance</t>
  </si>
  <si>
    <t>COLLECT FREIGHT: Wegmans pays freight → Vendor ships as per the Wegmans Vendor Guide via CH Robinson.</t>
  </si>
  <si>
    <t xml:space="preserve">CH Robinson Worldwide email </t>
  </si>
  <si>
    <t>wegmans@chrobinson.com</t>
  </si>
  <si>
    <t>PRE-PAID FREIGHT: Vendor pays freight → Vendor ships as desired, but must confirm carrier with Wegmans Inbound Logistics prior to shipping.</t>
  </si>
  <si>
    <t>Wegmans Inbound Logistics</t>
  </si>
  <si>
    <t>inboundlogistics@wegmans.com</t>
  </si>
  <si>
    <t>Winton Road Scheduler</t>
  </si>
  <si>
    <t xml:space="preserve">WintonRdSched@wegmans.com </t>
  </si>
  <si>
    <t>Information</t>
  </si>
  <si>
    <t>WEGMANS - HOME &amp; ENTERTAINING VENDOR INFORMATION SHEET &amp; LINKS</t>
  </si>
  <si>
    <t>END</t>
  </si>
  <si>
    <t>TO SCHEDULE A WAREHOUSE APPOINTMENT AT THE GMDC WAREHOUSE ON 3131 WINTON ROAD., ROCHESTER, NY 14623</t>
  </si>
  <si>
    <t>Sales Rep Name:</t>
  </si>
  <si>
    <t>Email Address:</t>
  </si>
  <si>
    <r>
      <rPr>
        <b/>
        <sz val="11"/>
        <color theme="1"/>
        <rFont val="Arial"/>
        <family val="2"/>
      </rPr>
      <t>INSTRUCTIONS: STEP 1</t>
    </r>
    <r>
      <rPr>
        <sz val="11"/>
        <color theme="1"/>
        <rFont val="Arial"/>
        <family val="2"/>
      </rPr>
      <t xml:space="preserve">
1. Click on Cell </t>
    </r>
    <r>
      <rPr>
        <b/>
        <sz val="11"/>
        <color theme="1"/>
        <rFont val="Arial"/>
        <family val="2"/>
      </rPr>
      <t>B9</t>
    </r>
    <r>
      <rPr>
        <sz val="11"/>
        <color theme="1"/>
        <rFont val="Arial"/>
        <family val="2"/>
      </rPr>
      <t xml:space="preserve"> and then highlight to Cell </t>
    </r>
    <r>
      <rPr>
        <b/>
        <sz val="11"/>
        <color theme="1"/>
        <rFont val="Arial"/>
        <family val="2"/>
      </rPr>
      <t>AC9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C</t>
    </r>
    <r>
      <rPr>
        <sz val="11"/>
        <color theme="1"/>
        <rFont val="Arial"/>
        <family val="2"/>
      </rPr>
      <t xml:space="preserve"> - </t>
    </r>
    <r>
      <rPr>
        <b/>
        <sz val="11"/>
        <color theme="1"/>
        <rFont val="Arial"/>
        <family val="2"/>
      </rPr>
      <t>VBBR NUMBER</t>
    </r>
  </si>
  <si>
    <r>
      <rPr>
        <b/>
        <sz val="11"/>
        <color theme="1"/>
        <rFont val="Arial"/>
        <family val="2"/>
      </rPr>
      <t>INSTRUCTIONS: STEP 2</t>
    </r>
    <r>
      <rPr>
        <sz val="11"/>
        <color theme="1"/>
        <rFont val="Arial"/>
        <family val="2"/>
      </rPr>
      <t xml:space="preserve">
1. Click on Cell </t>
    </r>
    <r>
      <rPr>
        <b/>
        <sz val="11"/>
        <color theme="1"/>
        <rFont val="Arial"/>
        <family val="2"/>
      </rPr>
      <t>AH9</t>
    </r>
    <r>
      <rPr>
        <sz val="11"/>
        <color theme="1"/>
        <rFont val="Arial"/>
        <family val="2"/>
      </rPr>
      <t xml:space="preserve"> and then highlight to Cell </t>
    </r>
    <r>
      <rPr>
        <b/>
        <sz val="11"/>
        <color theme="1"/>
        <rFont val="Arial"/>
        <family val="2"/>
      </rPr>
      <t>AN9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AI</t>
    </r>
    <r>
      <rPr>
        <sz val="11"/>
        <color theme="1"/>
        <rFont val="Arial"/>
        <family val="2"/>
      </rPr>
      <t xml:space="preserve"> - </t>
    </r>
    <r>
      <rPr>
        <b/>
        <sz val="11"/>
        <color theme="1"/>
        <rFont val="Arial"/>
        <family val="2"/>
      </rPr>
      <t>CUBE</t>
    </r>
  </si>
  <si>
    <t>Formulas</t>
  </si>
  <si>
    <t>GP$</t>
  </si>
  <si>
    <t>Consumer Package Labeling Guide</t>
  </si>
  <si>
    <t>https://www.nist.gov/system/files/documents/2017/04/28/1020-3-labeling-guides-count.pdf</t>
  </si>
  <si>
    <t>compliance@plusonesolutions.net</t>
  </si>
  <si>
    <t>Freight Terms</t>
  </si>
  <si>
    <t>National Motor Freight Carriers</t>
  </si>
  <si>
    <t>NMFC- Class</t>
  </si>
  <si>
    <t>NMFC - Code</t>
  </si>
  <si>
    <t>Parent Company Name:</t>
  </si>
  <si>
    <t>Case Density - Pounds</t>
  </si>
  <si>
    <t>PFAS - Certification Of Compliance Tab</t>
  </si>
  <si>
    <t>This tab provides the Certification of Compliance</t>
  </si>
  <si>
    <t>New York's Hazardous Packaging Act (Title II of ECL Article 37)</t>
  </si>
  <si>
    <t>PFAS Compliance</t>
  </si>
  <si>
    <t>More information on this regulation can be found on NYS DEC Website: PFAS in Food Packaging - NYS Dept. of Environmental Conservation</t>
  </si>
  <si>
    <t>Country/State of Origin List</t>
  </si>
  <si>
    <t>Afghanistan</t>
  </si>
  <si>
    <t>Akrotiri</t>
  </si>
  <si>
    <t>Albania</t>
  </si>
  <si>
    <t>Algeria</t>
  </si>
  <si>
    <t>American Samoa</t>
  </si>
  <si>
    <t>Andorra</t>
  </si>
  <si>
    <t>Angola</t>
  </si>
  <si>
    <t>Anguilla</t>
  </si>
  <si>
    <t>Antarctica</t>
  </si>
  <si>
    <t>Antigua and Barbuda</t>
  </si>
  <si>
    <t>Argentina</t>
  </si>
  <si>
    <t>Armenia</t>
  </si>
  <si>
    <t>Aruba</t>
  </si>
  <si>
    <t>Ashmore and Cartier Islands</t>
  </si>
  <si>
    <t>Australia</t>
  </si>
  <si>
    <t>Austria</t>
  </si>
  <si>
    <t>Azerbaijan</t>
  </si>
  <si>
    <t>Bahamas, The</t>
  </si>
  <si>
    <t>Bahrain</t>
  </si>
  <si>
    <t>Baker Island</t>
  </si>
  <si>
    <t>Bangladesh</t>
  </si>
  <si>
    <t>Barbados</t>
  </si>
  <si>
    <t>Bassas da India</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</si>
  <si>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</si>
  <si>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</si>
  <si>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</si>
  <si>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</si>
  <si>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</si>
  <si>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</si>
  <si>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</si>
  <si>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</si>
  <si>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</si>
  <si>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</si>
  <si>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</si>
  <si>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</si>
  <si>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</si>
  <si>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</si>
  <si>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</si>
  <si>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</si>
  <si>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t>
  </si>
  <si>
    <t>Burundi</t>
  </si>
  <si>
    <t>Cabo Verde</t>
  </si>
  <si>
    <t>Cambodia</t>
  </si>
  <si>
    <t>Cameroon</t>
  </si>
  <si>
    <t>Canada</t>
  </si>
  <si>
    <t>Cayman Islands</t>
  </si>
  <si>
    <t>Central African Republic</t>
  </si>
  <si>
    <t>Chad</t>
  </si>
  <si>
    <t>Chile</t>
  </si>
  <si>
    <t>China</t>
  </si>
  <si>
    <t>Christmas Island</t>
  </si>
  <si>
    <t>Clipperton Island</t>
  </si>
  <si>
    <t>Cocos (Keeling) Islands</t>
  </si>
  <si>
    <t>Colombia</t>
  </si>
  <si>
    <t>Comoros</t>
  </si>
  <si>
    <t>Congo, Democratic Republic of the</t>
  </si>
  <si>
    <t>Congo, Republic of the</t>
  </si>
  <si>
    <t>Cook Islands</t>
  </si>
  <si>
    <t>Coral Sea Islands</t>
  </si>
  <si>
    <t>Costa Rica</t>
  </si>
  <si>
    <t>Cote d'Ivoire</t>
  </si>
  <si>
    <t>Croatia</t>
  </si>
  <si>
    <t>Cuba</t>
  </si>
  <si>
    <t>Curacao</t>
  </si>
  <si>
    <t>Cyprus</t>
  </si>
  <si>
    <t>Czech Republic</t>
  </si>
  <si>
    <t>Denmark</t>
  </si>
  <si>
    <t>Dhekelia</t>
  </si>
  <si>
    <t>Djibouti</t>
  </si>
  <si>
    <t>Dominica</t>
  </si>
  <si>
    <t>Dominican Republic</t>
  </si>
  <si>
    <t>Ecuador</t>
  </si>
  <si>
    <t>Egypt</t>
  </si>
  <si>
    <t>El Salvador</t>
  </si>
  <si>
    <t>Equatorial Guinea</t>
  </si>
  <si>
    <t>Eritrea</t>
  </si>
  <si>
    <t>Estonia</t>
  </si>
  <si>
    <t>Ethiopia</t>
  </si>
  <si>
    <t>Europa Island</t>
  </si>
  <si>
    <t>Falkland Islands (Islas Malvinas)</t>
  </si>
  <si>
    <t>Faroe Islands</t>
  </si>
  <si>
    <t>Fiji</t>
  </si>
  <si>
    <t>Finland</t>
  </si>
  <si>
    <t>France</t>
  </si>
  <si>
    <t>France, Metropolitan</t>
  </si>
  <si>
    <t>French Guiana</t>
  </si>
  <si>
    <t>French Polynesia</t>
  </si>
  <si>
    <t>French Southern and Antarctic Lands</t>
  </si>
  <si>
    <t>Gabon</t>
  </si>
  <si>
    <t>Gambia, The</t>
  </si>
  <si>
    <t>Gaza Strip</t>
  </si>
  <si>
    <t>Georgia</t>
  </si>
  <si>
    <t>Germany</t>
  </si>
  <si>
    <t>Ghana</t>
  </si>
  <si>
    <t>Gibraltar</t>
  </si>
  <si>
    <t>Glorioso Islands</t>
  </si>
  <si>
    <t>Greece</t>
  </si>
  <si>
    <t>Greenland</t>
  </si>
  <si>
    <t>Grenada</t>
  </si>
  <si>
    <t>Guadeloupe</t>
  </si>
  <si>
    <t>Guam</t>
  </si>
  <si>
    <t>Guatemala</t>
  </si>
  <si>
    <t>Guernsey</t>
  </si>
  <si>
    <t>Guinea</t>
  </si>
  <si>
    <t>Guinea-Bissau</t>
  </si>
  <si>
    <t>Guyana</t>
  </si>
  <si>
    <t>Haiti</t>
  </si>
  <si>
    <t>Heard Island and McDonald Islands</t>
  </si>
  <si>
    <t>Holy See (Vatican City)</t>
  </si>
  <si>
    <t>Honduras</t>
  </si>
  <si>
    <t>Hong Kong</t>
  </si>
  <si>
    <t>Howland Island</t>
  </si>
  <si>
    <t>Hungary</t>
  </si>
  <si>
    <t>Iceland</t>
  </si>
  <si>
    <t>India</t>
  </si>
  <si>
    <t>Indonesia</t>
  </si>
  <si>
    <t>Iran</t>
  </si>
  <si>
    <t>Iraq</t>
  </si>
  <si>
    <t>Ireland</t>
  </si>
  <si>
    <t>Isle of Man</t>
  </si>
  <si>
    <t>Israel</t>
  </si>
  <si>
    <t>Italy</t>
  </si>
  <si>
    <t>Jamaica</t>
  </si>
  <si>
    <t>Jan Mayen</t>
  </si>
  <si>
    <t>Japan</t>
  </si>
  <si>
    <t>Jarvis Island</t>
  </si>
  <si>
    <t>Jersey</t>
  </si>
  <si>
    <t>Johnston Atoll</t>
  </si>
  <si>
    <t>Jordan</t>
  </si>
  <si>
    <t>Juan de Nova Island</t>
  </si>
  <si>
    <t>Kazakhstan</t>
  </si>
  <si>
    <t>Kenya</t>
  </si>
  <si>
    <t>Kingman Reef</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</si>
  <si>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</si>
  <si>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</si>
  <si>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</si>
  <si>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</si>
  <si>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</si>
  <si>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</si>
  <si>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</si>
  <si>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</si>
  <si>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</si>
  <si>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</si>
  <si>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</si>
  <si>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</si>
  <si>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</si>
  <si>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</si>
  <si>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</si>
  <si>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</si>
  <si>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</si>
  <si>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</si>
  <si>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</si>
  <si>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</si>
  <si>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</si>
  <si>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</si>
  <si>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</si>
  <si>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</si>
  <si>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</si>
  <si>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</si>
  <si>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</si>
  <si>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</si>
  <si>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</si>
  <si>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 Federated States of</t>
  </si>
  <si>
    <t>Midway Islands</t>
  </si>
  <si>
    <t>Moldova</t>
  </si>
  <si>
    <t>Monaco</t>
  </si>
  <si>
    <t>Mongolia</t>
  </si>
  <si>
    <t>Montenegro</t>
  </si>
  <si>
    <t>Montserrat</t>
  </si>
  <si>
    <t>Morocco</t>
  </si>
  <si>
    <t>Mozambique</t>
  </si>
  <si>
    <t>Myanmar</t>
  </si>
  <si>
    <t>Namibia</t>
  </si>
  <si>
    <t>Nauru</t>
  </si>
  <si>
    <t>Navassa Island</t>
  </si>
  <si>
    <t>Nepal</t>
  </si>
  <si>
    <t>Netherlands</t>
  </si>
  <si>
    <t>New Caledonia</t>
  </si>
  <si>
    <t>New Zealand</t>
  </si>
  <si>
    <t>Nicaragua</t>
  </si>
  <si>
    <t>Niger</t>
  </si>
  <si>
    <t>Nigeria</t>
  </si>
  <si>
    <t>Niue</t>
  </si>
  <si>
    <t>Norfolk Island</t>
  </si>
  <si>
    <t>Northern Mariana Islands</t>
  </si>
  <si>
    <t>Norway</t>
  </si>
  <si>
    <t>Oman</t>
  </si>
  <si>
    <t>Pakistan</t>
  </si>
  <si>
    <t>Palau</t>
  </si>
  <si>
    <t>Palmyra Atoll</t>
  </si>
  <si>
    <t>Panama</t>
  </si>
  <si>
    <t>Papua New Guinea</t>
  </si>
  <si>
    <t>Paracel Islands</t>
  </si>
  <si>
    <t>Paraguay</t>
  </si>
  <si>
    <t>Peru</t>
  </si>
  <si>
    <t>Philippines</t>
  </si>
  <si>
    <t>Pitcairn Islands</t>
  </si>
  <si>
    <t>Poland</t>
  </si>
  <si>
    <t>Portugal</t>
  </si>
  <si>
    <t>Puerto Rico</t>
  </si>
  <si>
    <t>Qatar</t>
  </si>
  <si>
    <t>Reunion</t>
  </si>
  <si>
    <t>Romania</t>
  </si>
  <si>
    <t>Russia</t>
  </si>
  <si>
    <t>Rwanda</t>
  </si>
  <si>
    <t>Saint Barthelemy</t>
  </si>
  <si>
    <t>Saint Helena, Ascension, and Tristan da Cunha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</si>
  <si>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</si>
  <si>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</si>
  <si>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</si>
  <si>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</si>
  <si>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</si>
  <si>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</si>
  <si>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</si>
  <si>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</si>
  <si>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</si>
  <si>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</si>
  <si>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</si>
  <si>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</si>
  <si>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</si>
  <si>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</si>
  <si>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</si>
  <si>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</si>
  <si>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</si>
  <si>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</si>
  <si>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</si>
  <si>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</si>
  <si>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Islands</t>
  </si>
  <si>
    <t>South Sudan</t>
  </si>
  <si>
    <t>Spain</t>
  </si>
  <si>
    <t>Spratly Islands</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</si>
  <si>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</si>
  <si>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</si>
  <si>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</si>
  <si>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</si>
  <si>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</si>
  <si>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</si>
  <si>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</si>
  <si>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</si>
  <si>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</si>
  <si>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</si>
  <si>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</si>
  <si>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</si>
  <si>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</si>
  <si>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</si>
  <si>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</si>
  <si>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</si>
  <si>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</si>
  <si>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Tromelin Island</t>
  </si>
  <si>
    <t>Tunisia</t>
  </si>
  <si>
    <t>Turkey</t>
  </si>
  <si>
    <t>Turkmenistan</t>
  </si>
  <si>
    <t>Turks and Caicos Islands</t>
  </si>
  <si>
    <t>Tuvalu</t>
  </si>
  <si>
    <t>Uganda</t>
  </si>
  <si>
    <t>Ukraine</t>
  </si>
  <si>
    <t>United Arab Emirates</t>
  </si>
  <si>
    <t>United Kingdom</t>
  </si>
  <si>
    <t>United States - Alabama</t>
  </si>
  <si>
    <t>United States - Alaska</t>
  </si>
  <si>
    <t>United States - Arizona</t>
  </si>
  <si>
    <t>United States - Arkansas</t>
  </si>
  <si>
    <t>United States - California</t>
  </si>
  <si>
    <t>United States - Colorado</t>
  </si>
  <si>
    <t>United States - Connecticut</t>
  </si>
  <si>
    <t>United States - Delaware</t>
  </si>
  <si>
    <t>United States - Florida</t>
  </si>
  <si>
    <t>United States - Georgia</t>
  </si>
  <si>
    <t>United States - Hawaii</t>
  </si>
  <si>
    <t>United States - Idaho</t>
  </si>
  <si>
    <t>United States - Illinois</t>
  </si>
  <si>
    <t>United States - Indiana</t>
  </si>
  <si>
    <t>United States - Iowa</t>
  </si>
  <si>
    <t>United States - Kansas</t>
  </si>
  <si>
    <t>United States - Kentucky</t>
  </si>
  <si>
    <t>United States - Louisiana</t>
  </si>
  <si>
    <t>United States - Maine</t>
  </si>
  <si>
    <t>United States - Maryland</t>
  </si>
  <si>
    <t>United States - Massachusetts</t>
  </si>
  <si>
    <t>United States - Michigan</t>
  </si>
  <si>
    <t>United States - Minnesota</t>
  </si>
  <si>
    <t>United States - Mississippi</t>
  </si>
  <si>
    <t>United States - Missouri</t>
  </si>
  <si>
    <t>United States - Montana</t>
  </si>
  <si>
    <t>United States - Nebraska</t>
  </si>
  <si>
    <t>United States - Nevada</t>
  </si>
  <si>
    <t>United States - New Hampshire</t>
  </si>
  <si>
    <t>United States - New Jersey</t>
  </si>
  <si>
    <t>United States - New Mexico</t>
  </si>
  <si>
    <t>United States - New York</t>
  </si>
  <si>
    <t>United States - North Carolina</t>
  </si>
  <si>
    <t>United States - North Dakota</t>
  </si>
  <si>
    <t>United States - Ohio</t>
  </si>
  <si>
    <t>United States - Oklahoma</t>
  </si>
  <si>
    <t>United States - Oregon</t>
  </si>
  <si>
    <t>United States - Pennsylvania</t>
  </si>
  <si>
    <t>United States - Rhode Island</t>
  </si>
  <si>
    <t>United States - South Carolina</t>
  </si>
  <si>
    <t>United States - South Dakota</t>
  </si>
  <si>
    <t>United States - Tennessee</t>
  </si>
  <si>
    <t>United States - Texas</t>
  </si>
  <si>
    <t>United States - Utah</t>
  </si>
  <si>
    <t>United States - Vermont</t>
  </si>
  <si>
    <t>United States - Virginia</t>
  </si>
  <si>
    <t>United States - Washington</t>
  </si>
  <si>
    <t>United States - West Virginia</t>
  </si>
  <si>
    <t>United States - Wisconsin</t>
  </si>
  <si>
    <t>United States - Wyoming</t>
  </si>
  <si>
    <t>United States Minor Outlying Islands</t>
  </si>
  <si>
    <t>Uruguay</t>
  </si>
  <si>
    <t>Uzbekistan</t>
  </si>
  <si>
    <t>Vanuatu</t>
  </si>
  <si>
    <t>Venezuela</t>
  </si>
  <si>
    <t>Vietnam</t>
  </si>
  <si>
    <t>Virgin Islands (UK)</t>
  </si>
  <si>
    <t>Virgin Islands (US)</t>
  </si>
  <si>
    <t>Wake Island</t>
  </si>
  <si>
    <t>Wallis and Futuna</t>
  </si>
  <si>
    <t>West Bank</t>
  </si>
  <si>
    <t>Western Sahara</t>
  </si>
  <si>
    <t>Western Samoa</t>
  </si>
  <si>
    <t>Yemen</t>
  </si>
  <si>
    <t>Zaire</t>
  </si>
  <si>
    <t>Zambia</t>
  </si>
  <si>
    <t>Zimbabwe</t>
  </si>
  <si>
    <t>Shipping State:</t>
  </si>
  <si>
    <t>Here is a link to begin registration in the SmarterX account creation.</t>
  </si>
  <si>
    <t>Here is a link to know if your products need to be registered in the SmarterX?</t>
  </si>
  <si>
    <t>Wegmans Requirements and FAQ's - SmarterX</t>
  </si>
  <si>
    <t>Smarter X</t>
  </si>
  <si>
    <t>CLICK HERE TO ACCESS CONTACT INFORMATION AND LINKS FOR SIGNING UP WITH SMARTER X</t>
  </si>
  <si>
    <t>Smarter X Tab</t>
  </si>
  <si>
    <t>This tab provides links and information on Smarter X.</t>
  </si>
  <si>
    <t>Smarter X provides regulatory and sustainability solutions to retailers and their suppliers</t>
  </si>
  <si>
    <t>If your item(s) contains a battery then you MUST register with Smarter X</t>
  </si>
  <si>
    <t>Onboarding By Email:</t>
  </si>
  <si>
    <t>Onboarding By Name:</t>
  </si>
  <si>
    <t>Take a moment to read the introduction letter.</t>
  </si>
  <si>
    <t>CLICK HERE TO READ THE INTRODUCTION LETTER TO SYNDIGO</t>
  </si>
  <si>
    <t>Photo</t>
  </si>
  <si>
    <t>Major Material</t>
  </si>
  <si>
    <t>Factory Information</t>
  </si>
  <si>
    <t>UPC Number</t>
  </si>
  <si>
    <t>Testing Needed and/or info needed for QA</t>
  </si>
  <si>
    <t>Item
Number</t>
  </si>
  <si>
    <t>Item Description</t>
  </si>
  <si>
    <t>Quality Assurance Contact Name:</t>
  </si>
  <si>
    <t>Quality Assurance Contact Email:</t>
  </si>
  <si>
    <t>Vendor:</t>
  </si>
  <si>
    <t>Quality Assurance Tab</t>
  </si>
  <si>
    <t>Insert image of the product in column labeled "Photo"</t>
  </si>
  <si>
    <t>Quality &amp; Assurance will review and provide feedback on testing requirements</t>
  </si>
  <si>
    <t>Country of
Manufacture</t>
  </si>
  <si>
    <r>
      <t>Provide information in the column labeled "</t>
    </r>
    <r>
      <rPr>
        <b/>
        <i/>
        <sz val="11"/>
        <color rgb="FF000000"/>
        <rFont val="Arial"/>
        <family val="2"/>
      </rPr>
      <t>Major Material</t>
    </r>
    <r>
      <rPr>
        <sz val="11"/>
        <color rgb="FF000000"/>
        <rFont val="Arial"/>
        <family val="2"/>
      </rPr>
      <t>" and column labeled "</t>
    </r>
    <r>
      <rPr>
        <b/>
        <i/>
        <sz val="11"/>
        <color rgb="FF000000"/>
        <rFont val="Arial"/>
        <family val="2"/>
      </rPr>
      <t>Factory Information</t>
    </r>
    <r>
      <rPr>
        <sz val="11"/>
        <color rgb="FF000000"/>
        <rFont val="Arial"/>
        <family val="2"/>
      </rPr>
      <t>"</t>
    </r>
  </si>
  <si>
    <t>Read QUALITY ASSURANCE MEMO</t>
  </si>
  <si>
    <t>Version 2024.12.05</t>
  </si>
  <si>
    <t>MFG Style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</si>
</sst>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000"/>
    <numFmt numFmtId="165" formatCode="mm/dd/yy;@"/>
    <numFmt numFmtId="166" formatCode="00"/>
    <numFmt numFmtId="167" formatCode="00000"/>
    <numFmt numFmtId="168" formatCode="0\-00000\-00000\-0"/>
  </numFmts>
  <fonts count="53" x14ac:knownFonts="1">
    <font>
      <sz val="11"/>
      <color theme="1"/>
      <name val="Arial"/>
      <family val="2"/>
    </font>
    <font>
      <sz val="11"/>
      <color theme="1"/>
      <name val="Calibri"/>
      <family val="2"/>
      <scheme val="minor"/>
    </font>
    <font>
      <sz val="11"/>
      <name val="Arial"/>
      <family val="2"/>
    </font>
    <font>
      <sz val="12"/>
      <name val="Arial"/>
      <family val="2"/>
    </font>
    <font>
      <u/>
      <sz val="9"/>
      <color indexed="12"/>
      <name val="Arial"/>
      <family val="2"/>
    </font>
    <font>
      <b/>
      <sz val="12"/>
      <name val="Arial"/>
      <family val="2"/>
    </font>
    <font>
      <sz val="12"/>
      <name val="Arial"/>
      <family val="2"/>
    </font>
    <font>
      <b/>
      <sz val="11"/>
      <name val="Arial"/>
      <family val="2"/>
    </font>
    <font>
      <sz val="10"/>
      <name val="Arial"/>
      <family val="2"/>
    </font>
    <font>
      <b/>
      <sz val="10"/>
      <name val="Arial"/>
      <family val="2"/>
    </font>
    <font>
      <sz val="8"/>
      <name val="Arial"/>
      <family val="2"/>
    </font>
    <font>
      <sz val="9"/>
      <name val="Arial"/>
      <family val="2"/>
    </font>
    <font>
      <b/>
      <sz val="9"/>
      <name val="Arial"/>
      <family val="2"/>
    </font>
    <font>
      <b/>
      <sz val="9"/>
      <name val="Arial"/>
      <family val="2"/>
    </font>
    <font>
      <sz val="10"/>
      <name val="Arial"/>
      <family val="2"/>
    </font>
    <font>
      <b/>
      <sz val="15"/>
      <name val="Arial"/>
      <family val="2"/>
    </font>
    <font>
      <sz val="11"/>
      <name val="Arial"/>
      <family val="2"/>
    </font>
    <font>
      <i/>
      <sz val="12"/>
      <name val="Arial"/>
      <family val="2"/>
    </font>
    <font>
      <b/>
      <sz val="10"/>
      <color rgb="FFFF0000"/>
      <name val="Arial"/>
      <family val="2"/>
    </font>
    <font>
      <u/>
      <sz val="10"/>
      <color indexed="12"/>
      <name val="Arial"/>
      <family val="2"/>
    </font>
    <font>
      <b/>
      <sz val="14"/>
      <color rgb="FFFF0000"/>
      <name val="Arial"/>
      <family val="2"/>
    </font>
    <font>
      <b/>
      <sz val="14"/>
      <name val="Arial"/>
      <family val="2"/>
    </font>
    <font>
      <sz val="9"/>
      <color indexed="81"/>
      <name val="Tahoma"/>
      <family val="2"/>
    </font>
    <font>
      <b/>
      <sz val="9"/>
      <color indexed="81"/>
      <name val="Tahoma"/>
      <family val="2"/>
    </font>
    <font>
      <sz val="10"/>
      <color indexed="81"/>
      <name val="Arial"/>
      <family val="2"/>
    </font>
    <font>
      <sz val="12"/>
      <color indexed="81"/>
      <name val="Arial"/>
      <family val="2"/>
    </font>
    <font>
      <b/>
      <sz val="12"/>
      <color theme="1"/>
      <name val="Arial"/>
      <family val="2"/>
    </font>
    <font>
      <b/>
      <sz val="10"/>
      <color theme="1"/>
      <name val="Arial"/>
      <family val="2"/>
    </font>
    <font>
      <b/>
      <sz val="11"/>
      <color theme="1"/>
      <name val="Calibri"/>
      <family val="2"/>
      <scheme val="minor"/>
    </font>
    <font>
      <sz val="11"/>
      <color rgb="FF000000"/>
      <name val="Arial"/>
      <family val="2"/>
    </font>
    <font>
      <u/>
      <sz val="11"/>
      <color indexed="12"/>
      <name val="Arial"/>
      <family val="2"/>
    </font>
    <font>
      <b/>
      <sz val="11"/>
      <color theme="1"/>
      <name val="Arial"/>
      <family val="2"/>
    </font>
    <font>
      <b/>
      <sz val="12"/>
      <color indexed="81"/>
      <name val="Arial"/>
      <family val="2"/>
    </font>
    <font>
      <b/>
      <i/>
      <sz val="11"/>
      <name val="Arial"/>
      <family val="2"/>
    </font>
    <font>
      <b/>
      <i/>
      <sz val="11"/>
      <color rgb="FFFF0000"/>
      <name val="Arial"/>
      <family val="2"/>
    </font>
    <font>
      <sz val="11"/>
      <name val="Arial"/>
      <family val="2"/>
    </font>
    <font>
      <b/>
      <i/>
      <sz val="10"/>
      <color theme="1"/>
      <name val="Arial"/>
      <family val="2"/>
    </font>
    <font>
      <b/>
      <u/>
      <sz val="9"/>
      <color indexed="12"/>
      <name val="Arial"/>
      <family val="2"/>
    </font>
    <font>
      <b/>
      <u/>
      <sz val="12"/>
      <color indexed="12"/>
      <name val="Arial"/>
      <family val="2"/>
    </font>
    <font>
      <b/>
      <sz val="11"/>
      <color rgb="FF000000"/>
      <name val="Arial"/>
      <family val="2"/>
    </font>
    <font>
      <b/>
      <i/>
      <sz val="11"/>
      <color rgb="FF000000"/>
      <name val="Arial"/>
      <family val="2"/>
    </font>
    <font>
      <sz val="12"/>
      <name val="Arial Narrow"/>
      <family val="2"/>
    </font>
    <font>
      <sz val="10"/>
      <color rgb="FFFF0000"/>
      <name val="Arial"/>
      <family val="2"/>
    </font>
    <font>
      <sz val="9"/>
      <color theme="0"/>
      <name val="Arial"/>
      <family val="2"/>
    </font>
    <font>
      <b/>
      <i/>
      <sz val="9"/>
      <color theme="1"/>
      <name val="Arial"/>
      <family val="2"/>
    </font>
    <font>
      <b/>
      <u/>
      <sz val="11"/>
      <color theme="1"/>
      <name val="Arial"/>
      <family val="2"/>
    </font>
    <font>
      <sz val="11"/>
      <color theme="1"/>
      <name val="Arial"/>
      <family val="2"/>
    </font>
    <font>
      <sz val="11"/>
      <name val="Arial"/>
      <family val="2"/>
    </font>
    <font>
      <b/>
      <u/>
      <sz val="14"/>
      <color indexed="12"/>
      <name val="Arial"/>
      <family val="2"/>
    </font>
    <font>
      <b/>
      <i/>
      <sz val="8"/>
      <color theme="1"/>
      <name val="Arial"/>
      <family val="2"/>
    </font>
    <font>
      <b/>
      <sz val="13"/>
      <name val="Arial"/>
      <family val="2"/>
    </font>
    <font>
      <b/>
      <sz val="13"/>
      <color indexed="10"/>
      <name val="Arial"/>
      <family val="2"/>
    </font>
    <font>
      <b/>
      <u/>
      <sz val="10"/>
      <color indexed="12"/>
      <name val="Arial"/>
      <family val="2"/>
    </font>
  </fonts>
  <fills count="1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rgb="FFD9D9D9"/>
        <bgColor rgb="FFD9D9D9"/>
      </patternFill>
    </fill>
    <fill>
      <patternFill patternType="solid">
        <fgColor rgb="FFCCFFCC"/>
        <bgColor rgb="FFCCFFCC"/>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22"/>
        <bgColor indexed="64"/>
      </patternFill>
    </fill>
    <fill>
      <patternFill patternType="solid">
        <fgColor rgb="FF00B0F0"/>
        <bgColor indexed="64"/>
      </patternFill>
    </fill>
    <fill>
      <patternFill patternType="solid">
        <fgColor theme="6" tint="0.79998168889431442"/>
        <bgColor indexed="64"/>
      </patternFill>
    </fill>
  </fills>
  <borders count="68">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thin">
        <color rgb="FF000000"/>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style="thin">
        <color auto="1"/>
      </top>
      <bottom style="thin">
        <color auto="1"/>
      </bottom>
      <diagonal/>
    </border>
    <border>
      <left style="medium">
        <color indexed="64"/>
      </left>
      <right/>
      <top style="thin">
        <color auto="1"/>
      </top>
      <bottom style="medium">
        <color indexed="64"/>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auto="1"/>
      </right>
      <top/>
      <bottom style="medium">
        <color indexed="64"/>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right style="thin">
        <color auto="1"/>
      </right>
      <top style="medium">
        <color indexed="64"/>
      </top>
      <bottom style="medium">
        <color indexed="64"/>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auto="1"/>
      </left>
      <right/>
      <top/>
      <bottom style="medium">
        <color indexed="64"/>
      </bottom>
      <diagonal/>
    </border>
    <border>
      <left/>
      <right style="medium">
        <color indexed="64"/>
      </right>
      <top/>
      <bottom style="medium">
        <color indexed="64"/>
      </bottom>
      <diagonal/>
    </border>
    <border>
      <left style="thin">
        <color auto="1"/>
      </left>
      <right/>
      <top style="medium">
        <color auto="1"/>
      </top>
      <bottom/>
      <diagonal/>
    </border>
    <border>
      <left style="medium">
        <color indexed="64"/>
      </left>
      <right style="medium">
        <color indexed="64"/>
      </right>
      <top/>
      <bottom style="thin">
        <color auto="1"/>
      </bottom>
      <diagonal/>
    </border>
    <border>
      <left/>
      <right style="medium">
        <color auto="1"/>
      </right>
      <top/>
      <bottom style="thin">
        <color auto="1"/>
      </bottom>
      <diagonal/>
    </border>
    <border>
      <left/>
      <right style="thin">
        <color auto="1"/>
      </right>
      <top style="thin">
        <color auto="1"/>
      </top>
      <bottom style="medium">
        <color indexed="64"/>
      </bottom>
      <diagonal/>
    </border>
    <border>
      <left/>
      <right/>
      <top style="thin">
        <color auto="1"/>
      </top>
      <bottom style="thin">
        <color auto="1"/>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right style="thin">
        <color auto="1"/>
      </right>
      <top/>
      <bottom style="medium">
        <color indexed="64"/>
      </bottom>
      <diagonal/>
    </border>
    <border>
      <left style="thin">
        <color auto="1"/>
      </left>
      <right/>
      <top style="thin">
        <color auto="1"/>
      </top>
      <bottom style="medium">
        <color indexed="64"/>
      </bottom>
      <diagonal/>
    </border>
    <border>
      <left style="thin">
        <color auto="1"/>
      </left>
      <right/>
      <top/>
      <bottom style="medium">
        <color indexed="64"/>
      </bottom>
      <diagonal/>
    </border>
    <border>
      <left style="thin">
        <color rgb="FF000000"/>
      </left>
      <right style="medium">
        <color indexed="64"/>
      </right>
      <top/>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top style="medium">
        <color indexed="64"/>
      </top>
      <bottom style="thin">
        <color auto="1"/>
      </bottom>
      <diagonal/>
    </border>
  </borders>
  <cellStyleXfs count="33">
    <xf numFmtId="0" fontId="0" fillId="0" borderId="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46" fillId="0" borderId="0"/>
    <xf numFmtId="0" fontId="47" fillId="0" borderId="0"/>
  </cellStyleXfs>
  <cellXfs count="510">
    <xf numFmtId="0" fontId="0" fillId="0" borderId="0" xfId="0"/>
    <xf numFmtId="0" fontId="11" fillId="0" borderId="0" xfId="0" applyFont="1" applyAlignment="1">
      <alignment vertical="center"/>
    </xf>
    <xf numFmtId="0" fontId="5" fillId="0" borderId="0" xfId="0" applyFont="1" applyAlignment="1">
      <alignment horizontal="center" vertical="center" wrapText="1"/>
    </xf>
    <xf numFmtId="0" fontId="2" fillId="0" borderId="6" xfId="0" applyFont="1" applyBorder="1" applyAlignment="1" applyProtection="1">
      <alignment horizontal="left" vertical="center" wrapText="1"/>
      <protection locked="0"/>
    </xf>
    <xf numFmtId="0" fontId="16" fillId="0" borderId="0" xfId="0" applyFont="1" applyAlignment="1">
      <alignment horizontal="left" vertical="center" wrapText="1"/>
    </xf>
    <xf numFmtId="0" fontId="16" fillId="0" borderId="0" xfId="0" applyFont="1" applyAlignment="1">
      <alignment horizontal="left" vertical="center"/>
    </xf>
    <xf numFmtId="0" fontId="11" fillId="0" borderId="0" xfId="0" applyFont="1" applyAlignment="1" applyProtection="1">
      <alignment vertical="center"/>
      <protection locked="0"/>
    </xf>
    <xf numFmtId="0" fontId="11" fillId="0" borderId="0" xfId="1" applyNumberFormat="1" applyFont="1" applyAlignment="1" applyProtection="1">
      <alignment vertical="center"/>
      <protection locked="0"/>
    </xf>
    <xf numFmtId="0" fontId="11" fillId="0" borderId="0" xfId="1" applyNumberFormat="1" applyFont="1" applyAlignment="1">
      <alignment vertical="center"/>
    </xf>
    <xf numFmtId="0" fontId="11" fillId="0" borderId="0" xfId="3" applyNumberFormat="1" applyFont="1" applyAlignment="1">
      <alignment vertical="center"/>
    </xf>
    <xf numFmtId="1" fontId="11" fillId="0" borderId="0" xfId="0" applyNumberFormat="1" applyFont="1" applyAlignment="1">
      <alignment vertical="center"/>
    </xf>
    <xf numFmtId="0" fontId="2" fillId="0" borderId="0" xfId="0" applyFont="1"/>
    <xf numFmtId="0" fontId="28" fillId="0" borderId="0" xfId="0" applyFont="1" applyAlignment="1">
      <alignment horizontal="center"/>
    </xf>
    <xf numFmtId="0" fontId="28"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0" fontId="2" fillId="6" borderId="0" xfId="0" applyFont="1" applyFill="1" applyAlignment="1">
      <alignment vertical="top"/>
    </xf>
    <xf numFmtId="0" fontId="7" fillId="6" borderId="0" xfId="0" applyFont="1" applyFill="1" applyAlignment="1">
      <alignment horizontal="center" vertical="center"/>
    </xf>
    <xf numFmtId="0" fontId="15" fillId="6" borderId="0" xfId="0" applyFont="1" applyFill="1" applyAlignment="1">
      <alignment vertical="center"/>
    </xf>
    <xf numFmtId="0" fontId="5" fillId="6" borderId="0" xfId="0" applyFont="1" applyFill="1" applyAlignment="1">
      <alignment vertical="center"/>
    </xf>
    <xf numFmtId="0" fontId="5" fillId="6" borderId="0" xfId="0" applyFont="1" applyFill="1" applyAlignment="1">
      <alignment wrapText="1"/>
    </xf>
    <xf numFmtId="0" fontId="5" fillId="6" borderId="0" xfId="1" applyNumberFormat="1" applyFont="1" applyFill="1" applyAlignment="1" applyProtection="1">
      <alignment vertical="center"/>
    </xf>
    <xf numFmtId="0" fontId="5" fillId="6" borderId="0" xfId="3" applyNumberFormat="1" applyFont="1" applyFill="1" applyAlignment="1" applyProtection="1">
      <alignment vertical="center"/>
    </xf>
    <xf numFmtId="0" fontId="16" fillId="6" borderId="0" xfId="0" applyFont="1" applyFill="1" applyAlignment="1">
      <alignment vertical="center"/>
    </xf>
    <xf numFmtId="0" fontId="8" fillId="6" borderId="0" xfId="0" applyFont="1" applyFill="1" applyAlignment="1">
      <alignment vertical="center"/>
    </xf>
    <xf numFmtId="0" fontId="8" fillId="6" borderId="0" xfId="1" applyNumberFormat="1" applyFont="1" applyFill="1" applyAlignment="1" applyProtection="1">
      <alignment vertical="center"/>
    </xf>
    <xf numFmtId="0" fontId="8" fillId="6" borderId="0" xfId="3" applyNumberFormat="1" applyFont="1" applyFill="1" applyAlignment="1" applyProtection="1">
      <alignment vertical="center"/>
    </xf>
    <xf numFmtId="0" fontId="8" fillId="6" borderId="0" xfId="0" applyFont="1" applyFill="1" applyAlignment="1" applyProtection="1">
      <alignment vertical="center"/>
      <protection locked="0"/>
    </xf>
    <xf numFmtId="0" fontId="8" fillId="6" borderId="0" xfId="1" applyNumberFormat="1" applyFont="1" applyFill="1" applyAlignment="1">
      <alignment vertical="center"/>
    </xf>
    <xf numFmtId="0" fontId="8" fillId="6" borderId="0" xfId="3" applyNumberFormat="1" applyFont="1" applyFill="1" applyAlignment="1">
      <alignment vertical="center"/>
    </xf>
    <xf numFmtId="0" fontId="8" fillId="6" borderId="0" xfId="1" applyNumberFormat="1" applyFont="1" applyFill="1" applyBorder="1" applyAlignment="1">
      <alignment vertical="center"/>
    </xf>
    <xf numFmtId="0" fontId="8" fillId="6" borderId="0" xfId="3" applyNumberFormat="1" applyFont="1" applyFill="1" applyBorder="1" applyAlignment="1">
      <alignment vertical="center"/>
    </xf>
    <xf numFmtId="0" fontId="13" fillId="6" borderId="0" xfId="0" applyFont="1" applyFill="1" applyAlignment="1" applyProtection="1">
      <alignment vertical="center"/>
      <protection locked="0"/>
    </xf>
    <xf numFmtId="0" fontId="13" fillId="6" borderId="0" xfId="0" applyFont="1" applyFill="1" applyAlignment="1">
      <alignment vertical="center"/>
    </xf>
    <xf numFmtId="0" fontId="20" fillId="6" borderId="0" xfId="0" applyFont="1" applyFill="1" applyAlignment="1">
      <alignment vertical="center" wrapText="1"/>
    </xf>
    <xf numFmtId="0" fontId="7" fillId="6" borderId="0" xfId="0" applyFont="1" applyFill="1" applyAlignment="1">
      <alignment vertical="center" wrapText="1"/>
    </xf>
    <xf numFmtId="0" fontId="13" fillId="6" borderId="0" xfId="1" applyNumberFormat="1" applyFont="1" applyFill="1" applyBorder="1" applyAlignment="1" applyProtection="1">
      <alignment vertical="center" wrapText="1"/>
    </xf>
    <xf numFmtId="0" fontId="8" fillId="6" borderId="0" xfId="1" applyNumberFormat="1" applyFont="1" applyFill="1" applyBorder="1" applyAlignment="1" applyProtection="1">
      <alignment vertical="center"/>
    </xf>
    <xf numFmtId="0" fontId="8" fillId="6" borderId="0" xfId="3" applyNumberFormat="1" applyFont="1" applyFill="1" applyBorder="1" applyAlignment="1" applyProtection="1">
      <alignment vertical="center"/>
    </xf>
    <xf numFmtId="0" fontId="9" fillId="6" borderId="0" xfId="0" applyFont="1" applyFill="1" applyAlignment="1">
      <alignment vertical="center"/>
    </xf>
    <xf numFmtId="0" fontId="6" fillId="6" borderId="0" xfId="0" applyFont="1" applyFill="1" applyAlignment="1">
      <alignment vertical="center" wrapText="1"/>
    </xf>
    <xf numFmtId="0" fontId="11" fillId="6" borderId="0" xfId="1" applyNumberFormat="1" applyFont="1" applyFill="1" applyAlignment="1" applyProtection="1">
      <alignment vertical="center"/>
    </xf>
    <xf numFmtId="0" fontId="11" fillId="6" borderId="0" xfId="0" applyFont="1" applyFill="1" applyAlignment="1">
      <alignment vertical="center"/>
    </xf>
    <xf numFmtId="0" fontId="11" fillId="6" borderId="0" xfId="0" applyFont="1" applyFill="1" applyAlignment="1">
      <alignment horizontal="center" vertical="center"/>
    </xf>
    <xf numFmtId="0" fontId="11" fillId="6" borderId="0" xfId="3" applyNumberFormat="1" applyFont="1" applyFill="1" applyAlignment="1" applyProtection="1">
      <alignment vertical="center"/>
    </xf>
    <xf numFmtId="0" fontId="12" fillId="6" borderId="0" xfId="0" applyFont="1" applyFill="1" applyAlignment="1">
      <alignment horizontal="center" vertical="center"/>
    </xf>
    <xf numFmtId="0" fontId="13" fillId="6" borderId="0" xfId="0" applyFont="1" applyFill="1" applyAlignment="1">
      <alignment horizontal="center" vertical="center"/>
    </xf>
    <xf numFmtId="0" fontId="6" fillId="6" borderId="0" xfId="0" applyFont="1" applyFill="1" applyAlignment="1">
      <alignment horizontal="center" vertical="center" wrapText="1"/>
    </xf>
    <xf numFmtId="0" fontId="0" fillId="6" borderId="0" xfId="0" applyFill="1" applyAlignment="1">
      <alignment vertical="top"/>
    </xf>
    <xf numFmtId="0" fontId="7" fillId="6" borderId="0" xfId="0" applyFont="1" applyFill="1" applyAlignment="1">
      <alignment vertical="top"/>
    </xf>
    <xf numFmtId="1" fontId="2" fillId="0" borderId="6" xfId="0" applyNumberFormat="1" applyFont="1" applyBorder="1" applyAlignment="1" applyProtection="1">
      <alignment horizontal="center" vertical="center" wrapText="1"/>
      <protection locked="0"/>
    </xf>
    <xf numFmtId="1" fontId="16" fillId="0" borderId="4" xfId="0" applyNumberFormat="1" applyFont="1" applyBorder="1" applyAlignment="1" applyProtection="1">
      <alignment horizontal="center" vertical="center" wrapText="1"/>
      <protection locked="0"/>
    </xf>
    <xf numFmtId="168" fontId="2" fillId="0" borderId="6" xfId="0" applyNumberFormat="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6" fillId="0" borderId="6" xfId="0" applyFont="1" applyBorder="1" applyAlignment="1" applyProtection="1">
      <alignment horizontal="center" vertical="center" wrapText="1"/>
      <protection locked="0"/>
    </xf>
    <xf numFmtId="2" fontId="16" fillId="0" borderId="9" xfId="0" applyNumberFormat="1" applyFont="1" applyBorder="1" applyAlignment="1" applyProtection="1">
      <alignment horizontal="center" vertical="center" wrapText="1"/>
      <protection locked="0"/>
    </xf>
    <xf numFmtId="2" fontId="16" fillId="0" borderId="4" xfId="0" applyNumberFormat="1" applyFont="1" applyBorder="1" applyAlignment="1" applyProtection="1">
      <alignment horizontal="center" vertical="center" wrapText="1"/>
      <protection locked="0"/>
    </xf>
    <xf numFmtId="44" fontId="16" fillId="0" borderId="6" xfId="1" applyFont="1" applyFill="1" applyBorder="1" applyAlignment="1" applyProtection="1">
      <alignment horizontal="center" vertical="center" wrapText="1"/>
      <protection locked="0"/>
    </xf>
    <xf numFmtId="44" fontId="16" fillId="0" borderId="4" xfId="1" applyFont="1" applyBorder="1" applyAlignment="1" applyProtection="1">
      <alignment horizontal="center" vertical="center"/>
    </xf>
    <xf numFmtId="44" fontId="16" fillId="0" borderId="7" xfId="1" applyFont="1" applyBorder="1" applyAlignment="1" applyProtection="1">
      <alignment horizontal="center" vertical="center"/>
    </xf>
    <xf numFmtId="44" fontId="16" fillId="0" borderId="7" xfId="1" applyFont="1" applyFill="1" applyBorder="1" applyAlignment="1" applyProtection="1">
      <alignment horizontal="center" vertical="center" wrapText="1"/>
      <protection locked="0"/>
    </xf>
    <xf numFmtId="0" fontId="16" fillId="0" borderId="4" xfId="0" applyFont="1" applyBorder="1" applyAlignment="1">
      <alignment horizontal="center" vertical="center"/>
    </xf>
    <xf numFmtId="9" fontId="16" fillId="0" borderId="4" xfId="3" applyFont="1" applyBorder="1" applyAlignment="1" applyProtection="1">
      <alignment horizontal="center" vertical="center"/>
    </xf>
    <xf numFmtId="0" fontId="2" fillId="0" borderId="4"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44" fontId="16" fillId="0" borderId="7" xfId="1" applyFont="1" applyBorder="1" applyAlignment="1" applyProtection="1">
      <alignment horizontal="center" vertical="center"/>
      <protection locked="0"/>
    </xf>
    <xf numFmtId="0" fontId="9" fillId="4" borderId="9" xfId="0" applyFont="1" applyFill="1" applyBorder="1" applyAlignment="1">
      <alignment vertical="center"/>
    </xf>
    <xf numFmtId="44" fontId="16" fillId="2" borderId="4" xfId="1" applyFont="1" applyFill="1" applyBorder="1" applyAlignment="1" applyProtection="1">
      <alignment horizontal="center" vertical="center"/>
    </xf>
    <xf numFmtId="0" fontId="9" fillId="0" borderId="0" xfId="0" applyFont="1" applyAlignment="1" applyProtection="1">
      <alignment vertical="center" wrapText="1"/>
      <protection locked="0"/>
    </xf>
    <xf numFmtId="0" fontId="16" fillId="0" borderId="6" xfId="0" applyFont="1" applyBorder="1" applyAlignment="1">
      <alignment horizontal="center" vertical="center" wrapText="1"/>
    </xf>
    <xf numFmtId="166" fontId="16" fillId="0" borderId="4" xfId="0" applyNumberFormat="1" applyFont="1" applyBorder="1" applyAlignment="1">
      <alignment horizontal="center" vertical="center" wrapText="1"/>
    </xf>
    <xf numFmtId="166" fontId="16" fillId="0" borderId="4" xfId="0" applyNumberFormat="1" applyFont="1" applyBorder="1" applyAlignment="1">
      <alignment horizontal="center" vertical="center"/>
    </xf>
    <xf numFmtId="0" fontId="8" fillId="0" borderId="9" xfId="0" applyFont="1" applyBorder="1" applyAlignment="1">
      <alignment horizontal="right" vertical="center"/>
    </xf>
    <xf numFmtId="0" fontId="8" fillId="0" borderId="17" xfId="0" applyFont="1" applyBorder="1" applyAlignment="1">
      <alignment horizontal="right" vertical="center"/>
    </xf>
    <xf numFmtId="0" fontId="5" fillId="6" borderId="25" xfId="0" applyFont="1" applyFill="1" applyBorder="1" applyAlignment="1">
      <alignment horizontal="center" vertical="center"/>
    </xf>
    <xf numFmtId="0" fontId="5" fillId="6" borderId="0" xfId="0" applyFont="1" applyFill="1" applyAlignment="1">
      <alignment horizontal="right" vertical="center"/>
    </xf>
    <xf numFmtId="166" fontId="16" fillId="0" borderId="6" xfId="0" applyNumberFormat="1" applyFont="1" applyBorder="1" applyAlignment="1">
      <alignment horizontal="center" vertical="center" wrapText="1"/>
    </xf>
    <xf numFmtId="1" fontId="16" fillId="0" borderId="8"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4" fontId="16" fillId="0" borderId="6" xfId="1" applyFont="1" applyBorder="1" applyAlignment="1" applyProtection="1">
      <alignment horizontal="center" vertical="center"/>
    </xf>
    <xf numFmtId="44" fontId="16" fillId="0" borderId="40" xfId="1" applyFont="1" applyBorder="1" applyAlignment="1" applyProtection="1">
      <alignment horizontal="center" vertical="center"/>
    </xf>
    <xf numFmtId="44" fontId="16" fillId="0" borderId="40" xfId="1" applyFont="1" applyFill="1" applyBorder="1" applyAlignment="1" applyProtection="1">
      <alignment horizontal="center" vertical="center" wrapText="1"/>
      <protection locked="0"/>
    </xf>
    <xf numFmtId="44" fontId="16" fillId="2" borderId="6" xfId="1" applyFont="1" applyFill="1" applyBorder="1" applyAlignment="1" applyProtection="1">
      <alignment horizontal="center" vertical="center"/>
    </xf>
    <xf numFmtId="0" fontId="2" fillId="0" borderId="6" xfId="0" applyFont="1" applyBorder="1" applyAlignment="1">
      <alignment horizontal="center" vertical="center"/>
    </xf>
    <xf numFmtId="0" fontId="16" fillId="0" borderId="6" xfId="0" applyFont="1" applyBorder="1" applyAlignment="1">
      <alignment horizontal="center" vertical="center"/>
    </xf>
    <xf numFmtId="9" fontId="16" fillId="0" borderId="6" xfId="3" applyFont="1" applyBorder="1" applyAlignment="1" applyProtection="1">
      <alignment horizontal="center" vertical="center"/>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3" borderId="42" xfId="0" applyFont="1" applyFill="1" applyBorder="1" applyAlignment="1">
      <alignment horizontal="center" vertical="center" wrapText="1"/>
    </xf>
    <xf numFmtId="1" fontId="5" fillId="3" borderId="42" xfId="0" applyNumberFormat="1"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3" borderId="42" xfId="1" applyNumberFormat="1" applyFont="1" applyFill="1" applyBorder="1" applyAlignment="1" applyProtection="1">
      <alignment horizontal="center" vertical="center" wrapText="1"/>
    </xf>
    <xf numFmtId="0" fontId="5" fillId="4" borderId="45" xfId="0" applyFont="1" applyFill="1" applyBorder="1" applyAlignment="1">
      <alignment horizontal="center" vertical="center" wrapText="1"/>
    </xf>
    <xf numFmtId="0" fontId="5" fillId="4" borderId="42" xfId="1" applyNumberFormat="1" applyFont="1" applyFill="1" applyBorder="1" applyAlignment="1" applyProtection="1">
      <alignment horizontal="center" vertical="center" wrapText="1"/>
    </xf>
    <xf numFmtId="0" fontId="5" fillId="3" borderId="45" xfId="0" applyFont="1" applyFill="1" applyBorder="1" applyAlignment="1">
      <alignment horizontal="center" vertical="center" wrapText="1"/>
    </xf>
    <xf numFmtId="0" fontId="5" fillId="4" borderId="42" xfId="3" applyNumberFormat="1" applyFont="1" applyFill="1" applyBorder="1" applyAlignment="1" applyProtection="1">
      <alignment horizontal="center" vertical="center" wrapText="1"/>
    </xf>
    <xf numFmtId="0" fontId="18" fillId="0" borderId="0" xfId="0" applyFont="1" applyAlignment="1">
      <alignment horizontal="center" vertical="center"/>
    </xf>
    <xf numFmtId="0" fontId="3" fillId="4" borderId="15" xfId="0" applyFont="1" applyFill="1" applyBorder="1" applyAlignment="1">
      <alignment horizontal="center" vertical="center"/>
    </xf>
    <xf numFmtId="0" fontId="5" fillId="3" borderId="43" xfId="0" applyFont="1" applyFill="1" applyBorder="1" applyAlignment="1">
      <alignment horizontal="center" vertical="center" wrapText="1"/>
    </xf>
    <xf numFmtId="2" fontId="16" fillId="0" borderId="10" xfId="0" applyNumberFormat="1" applyFont="1" applyBorder="1" applyAlignment="1" applyProtection="1">
      <alignment horizontal="center" vertical="center" wrapText="1"/>
      <protection locked="0"/>
    </xf>
    <xf numFmtId="0" fontId="5" fillId="3" borderId="47" xfId="0" applyFont="1" applyFill="1" applyBorder="1" applyAlignment="1">
      <alignment horizontal="center" vertical="center" wrapText="1"/>
    </xf>
    <xf numFmtId="2" fontId="16" fillId="0" borderId="26" xfId="0" applyNumberFormat="1" applyFont="1" applyBorder="1" applyAlignment="1" applyProtection="1">
      <alignment horizontal="center" vertical="center" wrapText="1"/>
      <protection locked="0"/>
    </xf>
    <xf numFmtId="2" fontId="16" fillId="0" borderId="37" xfId="0" applyNumberFormat="1" applyFont="1" applyBorder="1" applyAlignment="1" applyProtection="1">
      <alignment horizontal="center" vertical="center" wrapText="1"/>
      <protection locked="0"/>
    </xf>
    <xf numFmtId="2" fontId="16" fillId="0" borderId="38" xfId="0" applyNumberFormat="1" applyFont="1" applyBorder="1" applyAlignment="1" applyProtection="1">
      <alignment horizontal="center" vertical="center" wrapText="1"/>
      <protection locked="0"/>
    </xf>
    <xf numFmtId="2" fontId="16" fillId="0" borderId="51" xfId="0" applyNumberFormat="1" applyFont="1" applyBorder="1" applyAlignment="1" applyProtection="1">
      <alignment horizontal="center" vertical="center" wrapText="1"/>
      <protection locked="0"/>
    </xf>
    <xf numFmtId="2" fontId="16" fillId="0" borderId="35" xfId="0" applyNumberFormat="1" applyFont="1" applyBorder="1" applyAlignment="1" applyProtection="1">
      <alignment horizontal="center" vertical="center" wrapText="1"/>
      <protection locked="0"/>
    </xf>
    <xf numFmtId="2" fontId="16" fillId="0" borderId="52" xfId="0" applyNumberFormat="1" applyFont="1" applyBorder="1" applyAlignment="1" applyProtection="1">
      <alignment horizontal="center" vertical="center" wrapText="1"/>
      <protection locked="0"/>
    </xf>
    <xf numFmtId="0" fontId="5" fillId="4" borderId="3" xfId="0" applyFont="1" applyFill="1" applyBorder="1" applyAlignment="1">
      <alignment horizontal="center" vertical="center" wrapText="1"/>
    </xf>
    <xf numFmtId="2" fontId="16" fillId="0" borderId="53"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36" fillId="11" borderId="47" xfId="0" applyFont="1" applyFill="1" applyBorder="1" applyAlignment="1">
      <alignment horizontal="center" vertical="center"/>
    </xf>
    <xf numFmtId="2" fontId="2" fillId="0" borderId="51" xfId="0" applyNumberFormat="1" applyFont="1" applyBorder="1" applyAlignment="1" applyProtection="1">
      <alignment horizontal="center" vertical="center" wrapText="1"/>
      <protection locked="0"/>
    </xf>
    <xf numFmtId="0" fontId="5" fillId="3" borderId="45" xfId="1" applyNumberFormat="1" applyFont="1" applyFill="1" applyBorder="1" applyAlignment="1" applyProtection="1">
      <alignment horizontal="center" vertical="center" wrapText="1"/>
    </xf>
    <xf numFmtId="0" fontId="7" fillId="4" borderId="47" xfId="0" applyFont="1" applyFill="1" applyBorder="1" applyAlignment="1">
      <alignment horizontal="center" vertical="center" wrapText="1"/>
    </xf>
    <xf numFmtId="0" fontId="8" fillId="0" borderId="52" xfId="0" applyFont="1" applyBorder="1" applyAlignment="1">
      <alignment horizontal="center" vertical="center" wrapText="1"/>
    </xf>
    <xf numFmtId="0" fontId="8" fillId="0" borderId="48" xfId="0" applyFont="1" applyBorder="1" applyAlignment="1">
      <alignment horizontal="center" vertical="center" wrapText="1"/>
    </xf>
    <xf numFmtId="44" fontId="16" fillId="0" borderId="5" xfId="1" applyFont="1" applyBorder="1" applyAlignment="1" applyProtection="1">
      <alignment horizontal="center" vertical="center"/>
      <protection locked="0"/>
    </xf>
    <xf numFmtId="0" fontId="5" fillId="4" borderId="44" xfId="1" applyNumberFormat="1" applyFont="1" applyFill="1" applyBorder="1" applyAlignment="1" applyProtection="1">
      <alignment horizontal="center" vertical="center" wrapText="1"/>
    </xf>
    <xf numFmtId="44" fontId="16" fillId="0" borderId="8" xfId="1" applyFont="1" applyBorder="1" applyAlignment="1" applyProtection="1">
      <alignment horizontal="center" vertical="center" wrapText="1"/>
    </xf>
    <xf numFmtId="44" fontId="16" fillId="0" borderId="11" xfId="1" applyFont="1" applyBorder="1" applyAlignment="1" applyProtection="1">
      <alignment horizontal="center" vertical="center"/>
    </xf>
    <xf numFmtId="44" fontId="16" fillId="0" borderId="12" xfId="1" applyFont="1" applyBorder="1" applyAlignment="1" applyProtection="1">
      <alignment horizontal="center" vertical="center"/>
    </xf>
    <xf numFmtId="44" fontId="16" fillId="0" borderId="39" xfId="1" applyFont="1" applyBorder="1" applyAlignment="1" applyProtection="1">
      <alignment horizontal="center" vertical="center" wrapText="1"/>
    </xf>
    <xf numFmtId="44" fontId="16" fillId="0" borderId="54" xfId="1" applyFont="1" applyBorder="1" applyAlignment="1" applyProtection="1">
      <alignment horizontal="center" vertical="center"/>
    </xf>
    <xf numFmtId="44" fontId="16" fillId="0" borderId="19" xfId="1" applyFont="1" applyBorder="1" applyAlignment="1" applyProtection="1">
      <alignment horizontal="center" vertical="center"/>
    </xf>
    <xf numFmtId="9" fontId="12" fillId="4" borderId="47" xfId="3" applyFont="1" applyFill="1" applyBorder="1" applyAlignment="1" applyProtection="1">
      <alignment horizontal="center" vertical="center" wrapText="1"/>
    </xf>
    <xf numFmtId="9" fontId="12" fillId="3" borderId="47" xfId="3" applyFont="1" applyFill="1" applyBorder="1" applyAlignment="1" applyProtection="1">
      <alignment horizontal="center" vertical="center"/>
    </xf>
    <xf numFmtId="0" fontId="5" fillId="3" borderId="2" xfId="0" applyFont="1" applyFill="1" applyBorder="1" applyAlignment="1">
      <alignment horizontal="center" vertical="center" wrapText="1"/>
    </xf>
    <xf numFmtId="44" fontId="16" fillId="0" borderId="46" xfId="1" applyFont="1" applyFill="1" applyBorder="1" applyAlignment="1" applyProtection="1">
      <alignment horizontal="center" vertical="center" wrapText="1"/>
      <protection locked="0"/>
    </xf>
    <xf numFmtId="44" fontId="16" fillId="0" borderId="55" xfId="1" applyFont="1" applyFill="1" applyBorder="1" applyAlignment="1" applyProtection="1">
      <alignment horizontal="center" vertical="center" wrapText="1"/>
      <protection locked="0"/>
    </xf>
    <xf numFmtId="44" fontId="16" fillId="0" borderId="55" xfId="1" applyFont="1" applyBorder="1" applyAlignment="1" applyProtection="1">
      <alignment horizontal="center" vertical="center"/>
      <protection locked="0"/>
    </xf>
    <xf numFmtId="44" fontId="16" fillId="0" borderId="55" xfId="1" applyFont="1" applyFill="1" applyBorder="1" applyAlignment="1" applyProtection="1">
      <alignment horizontal="center" vertical="center"/>
      <protection locked="0"/>
    </xf>
    <xf numFmtId="0" fontId="7" fillId="4" borderId="41"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39" xfId="0" applyFont="1" applyBorder="1" applyAlignment="1">
      <alignment horizontal="center" vertical="center" wrapText="1"/>
    </xf>
    <xf numFmtId="44" fontId="16" fillId="2" borderId="18" xfId="1" applyFont="1" applyFill="1" applyBorder="1" applyAlignment="1" applyProtection="1">
      <alignment horizontal="center" vertical="center"/>
    </xf>
    <xf numFmtId="0" fontId="16" fillId="0" borderId="18" xfId="0" applyFont="1" applyBorder="1" applyAlignment="1">
      <alignment horizontal="center" vertical="center"/>
    </xf>
    <xf numFmtId="9" fontId="16" fillId="0" borderId="18" xfId="3" applyFont="1" applyBorder="1" applyAlignment="1" applyProtection="1">
      <alignment horizontal="center" vertical="center"/>
    </xf>
    <xf numFmtId="44" fontId="16" fillId="0" borderId="18" xfId="1" applyFont="1" applyBorder="1" applyAlignment="1" applyProtection="1">
      <alignment horizontal="center" vertical="center"/>
    </xf>
    <xf numFmtId="0" fontId="16" fillId="0" borderId="5" xfId="0" applyFont="1" applyBorder="1" applyAlignment="1" applyProtection="1">
      <alignment horizontal="center" vertical="center" wrapText="1"/>
      <protection locked="0"/>
    </xf>
    <xf numFmtId="0" fontId="2" fillId="0" borderId="8"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10"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40" xfId="0" applyFont="1" applyBorder="1" applyAlignment="1" applyProtection="1">
      <alignment horizontal="center" vertical="center" wrapText="1"/>
      <protection locked="0"/>
    </xf>
    <xf numFmtId="164" fontId="16" fillId="0" borderId="8" xfId="0" applyNumberFormat="1" applyFont="1" applyBorder="1" applyAlignment="1">
      <alignment horizontal="center" vertical="center" wrapText="1"/>
    </xf>
    <xf numFmtId="166" fontId="16" fillId="0" borderId="11" xfId="0" applyNumberFormat="1" applyFont="1" applyBorder="1" applyAlignment="1">
      <alignment horizontal="center" vertical="center" wrapText="1"/>
    </xf>
    <xf numFmtId="164" fontId="16" fillId="0" borderId="9" xfId="0" applyNumberFormat="1" applyFont="1" applyBorder="1" applyAlignment="1">
      <alignment horizontal="center" vertical="center" wrapText="1"/>
    </xf>
    <xf numFmtId="166" fontId="16" fillId="0" borderId="12" xfId="0" applyNumberFormat="1" applyFont="1" applyBorder="1" applyAlignment="1">
      <alignment horizontal="center" vertical="center" wrapText="1"/>
    </xf>
    <xf numFmtId="164" fontId="16" fillId="0" borderId="9" xfId="0" applyNumberFormat="1" applyFont="1" applyBorder="1" applyAlignment="1">
      <alignment horizontal="center" vertical="center"/>
    </xf>
    <xf numFmtId="166" fontId="16" fillId="0" borderId="12" xfId="0" applyNumberFormat="1" applyFont="1" applyBorder="1" applyAlignment="1">
      <alignment horizontal="center" vertical="center"/>
    </xf>
    <xf numFmtId="164" fontId="16" fillId="0" borderId="17" xfId="0" applyNumberFormat="1" applyFont="1" applyBorder="1" applyAlignment="1">
      <alignment horizontal="center" vertical="center"/>
    </xf>
    <xf numFmtId="166" fontId="16" fillId="0" borderId="18" xfId="0" applyNumberFormat="1" applyFont="1" applyBorder="1" applyAlignment="1">
      <alignment horizontal="center" vertical="center"/>
    </xf>
    <xf numFmtId="166" fontId="16" fillId="0" borderId="19" xfId="0" applyNumberFormat="1" applyFont="1" applyBorder="1" applyAlignment="1">
      <alignment horizontal="center" vertical="center"/>
    </xf>
    <xf numFmtId="1" fontId="7" fillId="0" borderId="40" xfId="0" applyNumberFormat="1" applyFont="1" applyBorder="1" applyAlignment="1" applyProtection="1">
      <alignment horizontal="center" vertical="center"/>
      <protection locked="0"/>
    </xf>
    <xf numFmtId="0" fontId="5" fillId="9" borderId="47" xfId="0" applyFont="1" applyFill="1" applyBorder="1" applyAlignment="1">
      <alignment horizontal="center" vertical="center" wrapText="1"/>
    </xf>
    <xf numFmtId="164" fontId="16" fillId="0" borderId="52" xfId="0" applyNumberFormat="1" applyFont="1" applyBorder="1" applyAlignment="1">
      <alignment horizontal="center" vertical="center" wrapText="1"/>
    </xf>
    <xf numFmtId="164" fontId="16" fillId="0" borderId="26" xfId="0" applyNumberFormat="1" applyFont="1" applyBorder="1" applyAlignment="1">
      <alignment horizontal="center" vertical="center" wrapText="1"/>
    </xf>
    <xf numFmtId="164" fontId="16" fillId="0" borderId="26" xfId="0" applyNumberFormat="1" applyFont="1" applyBorder="1" applyAlignment="1">
      <alignment horizontal="center" vertical="center"/>
    </xf>
    <xf numFmtId="164" fontId="16" fillId="0" borderId="27" xfId="0" applyNumberFormat="1" applyFont="1" applyBorder="1" applyAlignment="1">
      <alignment horizontal="center" vertical="center"/>
    </xf>
    <xf numFmtId="1" fontId="7" fillId="0" borderId="58" xfId="0" applyNumberFormat="1" applyFont="1" applyBorder="1" applyAlignment="1" applyProtection="1">
      <alignment horizontal="center" vertical="center"/>
      <protection locked="0"/>
    </xf>
    <xf numFmtId="168" fontId="2" fillId="0" borderId="57" xfId="0" applyNumberFormat="1" applyFont="1" applyBorder="1" applyAlignment="1" applyProtection="1">
      <alignment horizontal="center" vertical="center" wrapText="1"/>
      <protection locked="0"/>
    </xf>
    <xf numFmtId="1" fontId="16" fillId="0" borderId="18" xfId="0" applyNumberFormat="1" applyFont="1" applyBorder="1" applyAlignment="1" applyProtection="1">
      <alignment horizontal="center" vertical="center" wrapText="1"/>
      <protection locked="0"/>
    </xf>
    <xf numFmtId="0" fontId="2" fillId="0" borderId="57" xfId="0" applyFont="1" applyBorder="1" applyAlignment="1" applyProtection="1">
      <alignment horizontal="left" vertical="center" wrapText="1"/>
      <protection locked="0"/>
    </xf>
    <xf numFmtId="0" fontId="16" fillId="0" borderId="18" xfId="0" applyFont="1" applyBorder="1" applyAlignment="1" applyProtection="1">
      <alignment horizontal="center" vertical="center"/>
      <protection locked="0"/>
    </xf>
    <xf numFmtId="0" fontId="16" fillId="0" borderId="59" xfId="0" applyFont="1" applyBorder="1" applyAlignment="1" applyProtection="1">
      <alignment horizontal="center" vertical="center"/>
      <protection locked="0"/>
    </xf>
    <xf numFmtId="0" fontId="16" fillId="0" borderId="58" xfId="0" applyFont="1" applyBorder="1" applyAlignment="1" applyProtection="1">
      <alignment horizontal="center" vertical="center" wrapText="1"/>
      <protection locked="0"/>
    </xf>
    <xf numFmtId="0" fontId="16" fillId="0" borderId="57" xfId="0" applyFont="1" applyBorder="1" applyAlignment="1" applyProtection="1">
      <alignment horizontal="center" vertical="center" wrapText="1"/>
      <protection locked="0"/>
    </xf>
    <xf numFmtId="0" fontId="16" fillId="0" borderId="60" xfId="0" applyFont="1" applyBorder="1" applyAlignment="1" applyProtection="1">
      <alignment horizontal="center" vertical="center" wrapText="1"/>
      <protection locked="0"/>
    </xf>
    <xf numFmtId="2" fontId="16" fillId="0" borderId="39" xfId="0" applyNumberFormat="1" applyFont="1" applyBorder="1" applyAlignment="1" applyProtection="1">
      <alignment horizontal="center" vertical="center" wrapText="1"/>
      <protection locked="0"/>
    </xf>
    <xf numFmtId="2" fontId="16" fillId="0" borderId="57" xfId="0" applyNumberFormat="1" applyFont="1" applyBorder="1" applyAlignment="1" applyProtection="1">
      <alignment horizontal="center" vertical="center" wrapText="1"/>
      <protection locked="0"/>
    </xf>
    <xf numFmtId="2" fontId="16" fillId="0" borderId="60" xfId="0" applyNumberFormat="1" applyFont="1" applyBorder="1" applyAlignment="1" applyProtection="1">
      <alignment horizontal="center" vertical="center" wrapText="1"/>
      <protection locked="0"/>
    </xf>
    <xf numFmtId="2" fontId="16" fillId="0" borderId="48" xfId="0" applyNumberFormat="1" applyFont="1" applyBorder="1" applyAlignment="1" applyProtection="1">
      <alignment horizontal="center" vertical="center" wrapText="1"/>
      <protection locked="0"/>
    </xf>
    <xf numFmtId="2" fontId="16" fillId="0" borderId="27" xfId="0" applyNumberFormat="1" applyFont="1" applyBorder="1" applyAlignment="1" applyProtection="1">
      <alignment horizontal="center" vertical="center" wrapText="1"/>
      <protection locked="0"/>
    </xf>
    <xf numFmtId="2" fontId="16" fillId="0" borderId="50" xfId="0" applyNumberFormat="1" applyFont="1" applyBorder="1" applyAlignment="1">
      <alignment horizontal="center" vertical="center" wrapText="1"/>
    </xf>
    <xf numFmtId="1" fontId="16" fillId="0" borderId="39" xfId="0" applyNumberFormat="1" applyFont="1" applyBorder="1" applyAlignment="1" applyProtection="1">
      <alignment horizontal="center" vertical="center" wrapText="1"/>
      <protection locked="0"/>
    </xf>
    <xf numFmtId="1" fontId="16" fillId="0" borderId="56" xfId="0" applyNumberFormat="1" applyFont="1" applyBorder="1" applyAlignment="1" applyProtection="1">
      <alignment horizontal="center" vertical="center" wrapText="1"/>
      <protection locked="0"/>
    </xf>
    <xf numFmtId="44" fontId="16" fillId="0" borderId="54" xfId="1" applyFont="1" applyBorder="1" applyAlignment="1" applyProtection="1">
      <alignment horizontal="center" vertical="center"/>
      <protection locked="0"/>
    </xf>
    <xf numFmtId="44" fontId="16" fillId="0" borderId="60" xfId="1" applyFont="1" applyBorder="1" applyAlignment="1" applyProtection="1">
      <alignment horizontal="center" vertical="center"/>
      <protection locked="0"/>
    </xf>
    <xf numFmtId="44" fontId="16" fillId="0" borderId="28" xfId="1" applyFont="1" applyBorder="1" applyAlignment="1" applyProtection="1">
      <alignment horizontal="center" vertical="center"/>
      <protection locked="0"/>
    </xf>
    <xf numFmtId="44" fontId="16" fillId="0" borderId="57" xfId="1" applyFont="1" applyFill="1" applyBorder="1" applyAlignment="1" applyProtection="1">
      <alignment horizontal="center" vertical="center" wrapText="1"/>
      <protection locked="0"/>
    </xf>
    <xf numFmtId="0" fontId="8" fillId="0" borderId="6" xfId="0" applyFont="1" applyBorder="1" applyAlignment="1">
      <alignment horizontal="center" vertical="center" wrapText="1"/>
    </xf>
    <xf numFmtId="0" fontId="0" fillId="0" borderId="0" xfId="0" applyAlignment="1">
      <alignment wrapText="1"/>
    </xf>
    <xf numFmtId="0" fontId="8" fillId="0" borderId="18" xfId="0" applyFont="1" applyBorder="1" applyAlignment="1">
      <alignment horizontal="center" vertical="center" wrapText="1"/>
    </xf>
    <xf numFmtId="0" fontId="16" fillId="0" borderId="18" xfId="0" applyFont="1" applyBorder="1" applyAlignment="1">
      <alignment horizontal="center" vertical="center" wrapText="1"/>
    </xf>
    <xf numFmtId="0" fontId="2" fillId="6" borderId="0" xfId="0" applyFont="1" applyFill="1" applyAlignment="1">
      <alignment vertical="center"/>
    </xf>
    <xf numFmtId="0" fontId="29" fillId="6" borderId="0" xfId="0" applyFont="1" applyFill="1" applyAlignment="1">
      <alignment vertical="center" wrapText="1"/>
    </xf>
    <xf numFmtId="0" fontId="29" fillId="6" borderId="0" xfId="0" applyFont="1" applyFill="1" applyAlignment="1">
      <alignment horizontal="left" vertical="center" wrapText="1"/>
    </xf>
    <xf numFmtId="0" fontId="2" fillId="6" borderId="29" xfId="0" applyFont="1" applyFill="1" applyBorder="1" applyAlignment="1">
      <alignment horizontal="right" vertical="center"/>
    </xf>
    <xf numFmtId="0" fontId="29" fillId="6" borderId="29" xfId="0" applyFont="1" applyFill="1" applyBorder="1" applyAlignment="1">
      <alignment horizontal="left" vertical="center"/>
    </xf>
    <xf numFmtId="0" fontId="2" fillId="6" borderId="29" xfId="0" applyFont="1" applyFill="1" applyBorder="1" applyAlignment="1">
      <alignment vertical="center"/>
    </xf>
    <xf numFmtId="0" fontId="29" fillId="6" borderId="30" xfId="0" applyFont="1" applyFill="1" applyBorder="1" applyAlignment="1">
      <alignment vertical="center" wrapText="1"/>
    </xf>
    <xf numFmtId="0" fontId="0" fillId="0" borderId="0" xfId="0" applyAlignment="1">
      <alignment horizontal="center" vertical="center"/>
    </xf>
    <xf numFmtId="0" fontId="7" fillId="9" borderId="47" xfId="0" applyFont="1" applyFill="1" applyBorder="1" applyAlignment="1">
      <alignment horizontal="center" vertical="center"/>
    </xf>
    <xf numFmtId="0" fontId="0" fillId="0" borderId="6" xfId="0" applyBorder="1" applyAlignment="1">
      <alignment horizontal="center" vertical="center"/>
    </xf>
    <xf numFmtId="0" fontId="3" fillId="9" borderId="2" xfId="0" applyFont="1" applyFill="1" applyBorder="1" applyAlignment="1">
      <alignment horizontal="center" vertical="center"/>
    </xf>
    <xf numFmtId="0" fontId="3" fillId="9" borderId="2" xfId="0" applyFont="1" applyFill="1" applyBorder="1" applyAlignment="1">
      <alignment horizontal="center" vertical="center" wrapText="1"/>
    </xf>
    <xf numFmtId="0" fontId="41" fillId="2" borderId="42"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2" xfId="0" quotePrefix="1" applyFont="1" applyFill="1" applyBorder="1" applyAlignment="1">
      <alignment horizontal="center" vertical="center" wrapText="1"/>
    </xf>
    <xf numFmtId="0" fontId="10" fillId="0" borderId="6" xfId="0" applyFont="1" applyBorder="1" applyAlignment="1">
      <alignment horizontal="center" vertical="center" wrapText="1"/>
    </xf>
    <xf numFmtId="165" fontId="0" fillId="0" borderId="6" xfId="0" applyNumberFormat="1" applyBorder="1" applyAlignment="1">
      <alignment horizontal="center" vertical="center"/>
    </xf>
    <xf numFmtId="165" fontId="3" fillId="4" borderId="15" xfId="0" applyNumberFormat="1" applyFont="1" applyFill="1" applyBorder="1" applyAlignment="1">
      <alignment horizontal="center" vertical="center"/>
    </xf>
    <xf numFmtId="1" fontId="0" fillId="0" borderId="6" xfId="0" applyNumberFormat="1" applyBorder="1" applyAlignment="1">
      <alignment horizontal="center" vertical="center"/>
    </xf>
    <xf numFmtId="2" fontId="0" fillId="0" borderId="6" xfId="0" applyNumberFormat="1" applyBorder="1" applyAlignment="1">
      <alignment horizontal="center" vertical="center"/>
    </xf>
    <xf numFmtId="44" fontId="0" fillId="0" borderId="6" xfId="0" applyNumberFormat="1" applyBorder="1" applyAlignment="1">
      <alignment horizontal="center" vertical="center"/>
    </xf>
    <xf numFmtId="0" fontId="3" fillId="3" borderId="4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42" xfId="1" applyNumberFormat="1" applyFont="1" applyFill="1" applyBorder="1" applyAlignment="1" applyProtection="1">
      <alignment horizontal="center" vertical="center" wrapText="1"/>
    </xf>
    <xf numFmtId="44" fontId="0" fillId="0" borderId="0" xfId="0" applyNumberFormat="1" applyAlignment="1">
      <alignment horizontal="center" vertical="center"/>
    </xf>
    <xf numFmtId="0" fontId="3" fillId="12" borderId="45" xfId="0" applyFont="1" applyFill="1" applyBorder="1" applyAlignment="1">
      <alignment horizontal="center" vertical="center" wrapText="1"/>
    </xf>
    <xf numFmtId="0" fontId="8" fillId="2" borderId="42" xfId="0" applyFont="1" applyFill="1" applyBorder="1" applyAlignment="1">
      <alignment horizontal="center" vertical="center" wrapText="1"/>
    </xf>
    <xf numFmtId="0" fontId="0" fillId="13" borderId="0" xfId="0" applyFill="1" applyAlignment="1">
      <alignment horizontal="center" vertical="center"/>
    </xf>
    <xf numFmtId="0" fontId="0" fillId="13" borderId="6" xfId="0" applyFill="1" applyBorder="1" applyAlignment="1">
      <alignment horizontal="center" vertical="center"/>
    </xf>
    <xf numFmtId="0" fontId="10" fillId="13" borderId="6" xfId="0" applyFont="1" applyFill="1" applyBorder="1" applyAlignment="1">
      <alignment horizontal="center" vertical="center" wrapText="1"/>
    </xf>
    <xf numFmtId="165" fontId="0" fillId="13" borderId="6" xfId="0" applyNumberFormat="1" applyFill="1" applyBorder="1" applyAlignment="1">
      <alignment horizontal="center" vertical="center"/>
    </xf>
    <xf numFmtId="1" fontId="0" fillId="13" borderId="6" xfId="0" applyNumberFormat="1" applyFill="1" applyBorder="1" applyAlignment="1">
      <alignment horizontal="center" vertical="center"/>
    </xf>
    <xf numFmtId="44" fontId="0" fillId="13" borderId="6" xfId="0" applyNumberFormat="1" applyFill="1" applyBorder="1" applyAlignment="1">
      <alignment horizontal="center" vertical="center"/>
    </xf>
    <xf numFmtId="2" fontId="0" fillId="13" borderId="6" xfId="0" applyNumberFormat="1" applyFill="1" applyBorder="1" applyAlignment="1">
      <alignment horizontal="center" vertical="center"/>
    </xf>
    <xf numFmtId="0" fontId="3" fillId="6" borderId="45" xfId="0" applyFont="1" applyFill="1" applyBorder="1" applyAlignment="1">
      <alignment horizontal="center" vertical="center"/>
    </xf>
    <xf numFmtId="0" fontId="3" fillId="6" borderId="42" xfId="0" applyFont="1" applyFill="1" applyBorder="1" applyAlignment="1">
      <alignment horizontal="center" vertical="center"/>
    </xf>
    <xf numFmtId="0" fontId="3" fillId="9" borderId="42" xfId="0" applyFont="1" applyFill="1" applyBorder="1" applyAlignment="1">
      <alignment horizontal="center" vertical="center" wrapText="1"/>
    </xf>
    <xf numFmtId="0" fontId="3" fillId="6" borderId="42" xfId="0" applyFont="1" applyFill="1" applyBorder="1" applyAlignment="1">
      <alignment horizontal="center" vertical="center" wrapText="1"/>
    </xf>
    <xf numFmtId="1" fontId="3" fillId="3" borderId="42" xfId="0" applyNumberFormat="1" applyFont="1" applyFill="1" applyBorder="1" applyAlignment="1">
      <alignment horizontal="center" vertical="center" wrapText="1"/>
    </xf>
    <xf numFmtId="0" fontId="3" fillId="4" borderId="3" xfId="1" applyNumberFormat="1" applyFont="1" applyFill="1" applyBorder="1" applyAlignment="1" applyProtection="1">
      <alignment horizontal="center" vertical="center" wrapText="1"/>
    </xf>
    <xf numFmtId="0" fontId="5" fillId="0" borderId="0" xfId="0" applyFont="1" applyAlignment="1">
      <alignment horizontal="right" vertical="center"/>
    </xf>
    <xf numFmtId="0" fontId="29" fillId="6" borderId="30" xfId="0" applyFont="1" applyFill="1" applyBorder="1" applyAlignment="1">
      <alignment horizontal="left" vertical="center" wrapText="1"/>
    </xf>
    <xf numFmtId="0" fontId="29" fillId="6" borderId="0" xfId="0" applyFont="1" applyFill="1" applyAlignment="1">
      <alignment horizontal="left" vertical="center"/>
    </xf>
    <xf numFmtId="0" fontId="29" fillId="6" borderId="30" xfId="0" applyFont="1" applyFill="1" applyBorder="1" applyAlignment="1">
      <alignment horizontal="left" vertical="center"/>
    </xf>
    <xf numFmtId="0" fontId="2" fillId="6" borderId="30" xfId="0" applyFont="1" applyFill="1" applyBorder="1" applyAlignment="1">
      <alignment vertical="center"/>
    </xf>
    <xf numFmtId="0" fontId="2" fillId="6" borderId="49" xfId="0" applyFont="1" applyFill="1" applyBorder="1" applyAlignment="1">
      <alignment vertical="center"/>
    </xf>
    <xf numFmtId="0" fontId="29" fillId="6" borderId="15" xfId="0" applyFont="1" applyFill="1" applyBorder="1" applyAlignment="1">
      <alignment horizontal="left" vertical="center" wrapText="1"/>
    </xf>
    <xf numFmtId="0" fontId="29" fillId="6" borderId="50" xfId="0" applyFont="1" applyFill="1" applyBorder="1" applyAlignment="1">
      <alignment horizontal="left" vertical="center" wrapText="1"/>
    </xf>
    <xf numFmtId="0" fontId="9" fillId="0" borderId="19" xfId="0" applyFont="1" applyBorder="1" applyAlignment="1">
      <alignment horizontal="center" vertical="center"/>
    </xf>
    <xf numFmtId="0" fontId="4" fillId="6" borderId="12" xfId="2" applyFill="1" applyBorder="1" applyAlignment="1" applyProtection="1">
      <alignment horizontal="left" vertical="center"/>
    </xf>
    <xf numFmtId="0" fontId="4" fillId="0" borderId="12" xfId="2" applyBorder="1" applyAlignment="1" applyProtection="1">
      <alignment horizontal="left" vertical="center"/>
    </xf>
    <xf numFmtId="0" fontId="19" fillId="0" borderId="12" xfId="2" applyFont="1" applyBorder="1" applyAlignment="1" applyProtection="1">
      <alignment horizontal="left" vertical="center"/>
    </xf>
    <xf numFmtId="0" fontId="27" fillId="2" borderId="22" xfId="0" quotePrefix="1" applyFont="1" applyFill="1" applyBorder="1" applyAlignment="1">
      <alignment horizontal="center" vertical="center"/>
    </xf>
    <xf numFmtId="0" fontId="9" fillId="2" borderId="13" xfId="0" applyFont="1" applyFill="1" applyBorder="1" applyAlignment="1">
      <alignment horizontal="left" vertical="center"/>
    </xf>
    <xf numFmtId="0" fontId="9" fillId="4" borderId="9" xfId="0" applyFont="1" applyFill="1" applyBorder="1" applyAlignment="1">
      <alignment horizontal="left" vertical="center"/>
    </xf>
    <xf numFmtId="0" fontId="43" fillId="0" borderId="0" xfId="0" applyFont="1" applyAlignment="1">
      <alignment vertical="center"/>
    </xf>
    <xf numFmtId="0" fontId="0" fillId="6" borderId="0" xfId="0" applyFill="1" applyAlignment="1">
      <alignment vertical="center"/>
    </xf>
    <xf numFmtId="0" fontId="0" fillId="0" borderId="0" xfId="0" applyAlignment="1">
      <alignment vertical="center"/>
    </xf>
    <xf numFmtId="0" fontId="8" fillId="0" borderId="0" xfId="0" applyFont="1" applyAlignment="1">
      <alignment vertical="center"/>
    </xf>
    <xf numFmtId="0" fontId="14" fillId="6" borderId="0" xfId="0" applyFont="1" applyFill="1" applyAlignment="1">
      <alignment vertical="center"/>
    </xf>
    <xf numFmtId="0" fontId="14" fillId="0" borderId="0" xfId="0" applyFont="1" applyAlignment="1">
      <alignment vertical="center"/>
    </xf>
    <xf numFmtId="0" fontId="42" fillId="6" borderId="0" xfId="0" applyFont="1" applyFill="1" applyAlignment="1">
      <alignment vertical="center"/>
    </xf>
    <xf numFmtId="0" fontId="4" fillId="0" borderId="19" xfId="2" applyBorder="1" applyAlignment="1" applyProtection="1">
      <alignment horizontal="left" vertical="center"/>
    </xf>
    <xf numFmtId="0" fontId="4" fillId="6" borderId="0" xfId="2" applyFill="1" applyAlignment="1" applyProtection="1">
      <alignment vertical="center"/>
    </xf>
    <xf numFmtId="0" fontId="4" fillId="0" borderId="12" xfId="2" applyFill="1" applyBorder="1" applyAlignment="1" applyProtection="1">
      <alignment horizontal="left" vertical="center"/>
    </xf>
    <xf numFmtId="0" fontId="7" fillId="6" borderId="0" xfId="0" applyFont="1" applyFill="1" applyAlignment="1">
      <alignment horizontal="right" vertical="center"/>
    </xf>
    <xf numFmtId="0" fontId="36" fillId="0" borderId="0" xfId="0" applyFont="1"/>
    <xf numFmtId="0" fontId="3" fillId="9" borderId="42" xfId="0" applyFont="1" applyFill="1" applyBorder="1" applyAlignment="1">
      <alignment horizontal="center" vertical="center"/>
    </xf>
    <xf numFmtId="0" fontId="0" fillId="0" borderId="0" xfId="0" applyAlignment="1">
      <alignment vertical="center" wrapText="1"/>
    </xf>
    <xf numFmtId="0" fontId="0" fillId="0" borderId="15" xfId="0" applyBorder="1" applyAlignment="1">
      <alignment vertical="center" wrapText="1"/>
    </xf>
    <xf numFmtId="0" fontId="0" fillId="0" borderId="36" xfId="0" applyBorder="1" applyAlignment="1">
      <alignment vertical="center" wrapText="1"/>
    </xf>
    <xf numFmtId="0" fontId="7" fillId="13" borderId="0" xfId="31" applyFont="1" applyFill="1" applyAlignment="1">
      <alignment horizontal="center" vertical="center"/>
    </xf>
    <xf numFmtId="0" fontId="9" fillId="4" borderId="31" xfId="0" applyFont="1" applyFill="1" applyBorder="1" applyAlignment="1">
      <alignment horizontal="left" vertical="center"/>
    </xf>
    <xf numFmtId="0" fontId="4" fillId="0" borderId="12" xfId="2" applyBorder="1" applyAlignment="1" applyProtection="1">
      <alignment horizontal="left" vertical="center" wrapText="1"/>
    </xf>
    <xf numFmtId="166" fontId="16" fillId="0" borderId="40" xfId="0" applyNumberFormat="1" applyFont="1" applyBorder="1" applyAlignment="1">
      <alignment horizontal="center" vertical="center" wrapText="1"/>
    </xf>
    <xf numFmtId="166" fontId="16" fillId="0" borderId="7" xfId="0" applyNumberFormat="1" applyFont="1" applyBorder="1" applyAlignment="1">
      <alignment horizontal="center" vertical="center" wrapText="1"/>
    </xf>
    <xf numFmtId="166" fontId="16" fillId="0" borderId="7" xfId="0" applyNumberFormat="1" applyFont="1" applyBorder="1" applyAlignment="1">
      <alignment horizontal="center" vertical="center"/>
    </xf>
    <xf numFmtId="166" fontId="16" fillId="0" borderId="54" xfId="0" applyNumberFormat="1" applyFont="1" applyBorder="1" applyAlignment="1">
      <alignment horizontal="center" vertical="center"/>
    </xf>
    <xf numFmtId="0" fontId="5" fillId="5" borderId="35" xfId="0" applyFont="1" applyFill="1" applyBorder="1" applyAlignment="1">
      <alignment horizontal="center" vertical="center" wrapText="1"/>
    </xf>
    <xf numFmtId="0" fontId="16" fillId="5" borderId="34" xfId="0" applyFont="1" applyFill="1" applyBorder="1" applyAlignment="1" applyProtection="1">
      <alignment horizontal="left" vertical="center" wrapText="1"/>
      <protection locked="0"/>
    </xf>
    <xf numFmtId="0" fontId="16" fillId="5" borderId="34" xfId="0" applyFont="1" applyFill="1" applyBorder="1" applyAlignment="1" applyProtection="1">
      <alignment horizontal="left" vertical="center"/>
      <protection locked="0"/>
    </xf>
    <xf numFmtId="0" fontId="16" fillId="5" borderId="48" xfId="0" applyFont="1" applyFill="1" applyBorder="1" applyAlignment="1" applyProtection="1">
      <alignment horizontal="left" vertical="center"/>
      <protection locked="0"/>
    </xf>
    <xf numFmtId="0" fontId="36" fillId="0" borderId="0" xfId="0" applyFont="1" applyAlignment="1">
      <alignment horizontal="left" vertical="top"/>
    </xf>
    <xf numFmtId="49" fontId="9" fillId="3" borderId="27" xfId="0" applyNumberFormat="1" applyFont="1" applyFill="1" applyBorder="1" applyAlignment="1" applyProtection="1">
      <alignment horizontal="center" vertical="center"/>
      <protection locked="0"/>
    </xf>
    <xf numFmtId="0" fontId="9" fillId="3" borderId="27" xfId="0" applyFont="1" applyFill="1" applyBorder="1" applyAlignment="1" applyProtection="1">
      <alignment horizontal="center" vertical="center"/>
      <protection locked="0"/>
    </xf>
    <xf numFmtId="1" fontId="3" fillId="0" borderId="2" xfId="0" applyNumberFormat="1" applyFont="1" applyBorder="1" applyAlignment="1" applyProtection="1">
      <alignment horizontal="center" vertical="center"/>
      <protection locked="0"/>
    </xf>
    <xf numFmtId="44" fontId="8" fillId="0" borderId="8" xfId="1" applyFont="1" applyBorder="1" applyAlignment="1" applyProtection="1">
      <alignment horizontal="center" vertical="center" wrapText="1"/>
    </xf>
    <xf numFmtId="0" fontId="12" fillId="0" borderId="0" xfId="0" applyFont="1" applyAlignment="1">
      <alignment vertical="center"/>
    </xf>
    <xf numFmtId="0" fontId="11" fillId="0" borderId="0" xfId="0" applyFont="1"/>
    <xf numFmtId="168" fontId="0" fillId="13" borderId="6" xfId="0" applyNumberFormat="1" applyFill="1" applyBorder="1" applyAlignment="1">
      <alignment horizontal="center" vertical="center"/>
    </xf>
    <xf numFmtId="168" fontId="0" fillId="0" borderId="6" xfId="0" applyNumberFormat="1" applyBorder="1" applyAlignment="1">
      <alignment horizontal="center" vertical="center"/>
    </xf>
    <xf numFmtId="0" fontId="7" fillId="6" borderId="0" xfId="0" applyFont="1" applyFill="1" applyAlignment="1">
      <alignment horizontal="right" vertical="center" wrapText="1"/>
    </xf>
    <xf numFmtId="0" fontId="36" fillId="0" borderId="0" xfId="0" applyFont="1" applyAlignment="1">
      <alignment horizontal="right" vertical="center"/>
    </xf>
    <xf numFmtId="0" fontId="34" fillId="6" borderId="12" xfId="2" applyFont="1" applyFill="1" applyBorder="1" applyAlignment="1" applyProtection="1">
      <alignment horizontal="center" vertical="center"/>
    </xf>
    <xf numFmtId="0" fontId="2" fillId="6" borderId="29" xfId="0" applyFont="1" applyFill="1" applyBorder="1" applyAlignment="1">
      <alignment vertical="top"/>
    </xf>
    <xf numFmtId="0" fontId="7" fillId="6" borderId="29" xfId="0" applyFont="1" applyFill="1" applyBorder="1" applyAlignment="1">
      <alignment vertical="top"/>
    </xf>
    <xf numFmtId="0" fontId="0" fillId="6" borderId="29" xfId="0" applyFill="1" applyBorder="1" applyAlignment="1">
      <alignment vertical="top"/>
    </xf>
    <xf numFmtId="0" fontId="2" fillId="6" borderId="49" xfId="0" applyFont="1" applyFill="1" applyBorder="1" applyAlignment="1">
      <alignment vertical="top"/>
    </xf>
    <xf numFmtId="0" fontId="2" fillId="6" borderId="15" xfId="0" applyFont="1" applyFill="1" applyBorder="1" applyAlignment="1">
      <alignment vertical="top"/>
    </xf>
    <xf numFmtId="0" fontId="16" fillId="0" borderId="13" xfId="0" applyFont="1" applyBorder="1" applyAlignment="1">
      <alignment horizontal="center" vertical="center" wrapText="1"/>
    </xf>
    <xf numFmtId="0" fontId="8" fillId="0" borderId="64" xfId="0" applyFont="1" applyBorder="1" applyAlignment="1">
      <alignment horizontal="center" vertical="center" wrapText="1"/>
    </xf>
    <xf numFmtId="0" fontId="16" fillId="0" borderId="64" xfId="0" applyFont="1" applyBorder="1" applyAlignment="1">
      <alignment horizontal="center" vertical="center" wrapText="1"/>
    </xf>
    <xf numFmtId="0" fontId="16" fillId="0" borderId="14" xfId="0" applyFont="1" applyBorder="1" applyAlignment="1">
      <alignment horizontal="center" vertical="center" wrapText="1"/>
    </xf>
    <xf numFmtId="0" fontId="21" fillId="6" borderId="0" xfId="1" applyNumberFormat="1" applyFont="1" applyFill="1" applyBorder="1" applyAlignment="1" applyProtection="1">
      <alignment vertical="center" wrapText="1"/>
    </xf>
    <xf numFmtId="0" fontId="21" fillId="0" borderId="0" xfId="0" applyFont="1" applyAlignment="1">
      <alignment vertical="center" wrapText="1"/>
    </xf>
    <xf numFmtId="0" fontId="31" fillId="8" borderId="29" xfId="0" applyFont="1" applyFill="1" applyBorder="1" applyAlignment="1">
      <alignment horizontal="left" vertical="center"/>
    </xf>
    <xf numFmtId="0" fontId="31" fillId="8" borderId="16" xfId="0" applyFont="1" applyFill="1" applyBorder="1" applyAlignment="1">
      <alignment horizontal="left" vertical="center"/>
    </xf>
    <xf numFmtId="0" fontId="31" fillId="8" borderId="61" xfId="0" applyFont="1" applyFill="1" applyBorder="1" applyAlignment="1">
      <alignment horizontal="left" vertical="center"/>
    </xf>
    <xf numFmtId="0" fontId="29" fillId="6" borderId="0" xfId="0" applyFont="1" applyFill="1" applyAlignment="1">
      <alignment horizontal="left" vertical="center" wrapText="1"/>
    </xf>
    <xf numFmtId="0" fontId="29" fillId="6" borderId="30" xfId="0" applyFont="1" applyFill="1" applyBorder="1" applyAlignment="1">
      <alignment horizontal="left" vertical="center" wrapText="1"/>
    </xf>
    <xf numFmtId="0" fontId="29" fillId="6" borderId="0" xfId="0" applyFont="1" applyFill="1" applyAlignment="1">
      <alignment horizontal="left" vertical="center"/>
    </xf>
    <xf numFmtId="0" fontId="29" fillId="6" borderId="30" xfId="0" applyFont="1" applyFill="1" applyBorder="1" applyAlignment="1">
      <alignment horizontal="left" vertical="center"/>
    </xf>
    <xf numFmtId="0" fontId="0" fillId="0" borderId="0" xfId="0"/>
    <xf numFmtId="0" fontId="0" fillId="0" borderId="30" xfId="0" applyBorder="1"/>
    <xf numFmtId="0" fontId="31" fillId="7" borderId="1" xfId="0" applyFont="1" applyFill="1" applyBorder="1" applyAlignment="1">
      <alignment horizontal="center" vertical="center"/>
    </xf>
    <xf numFmtId="0" fontId="31" fillId="7" borderId="2" xfId="0" applyFont="1" applyFill="1" applyBorder="1" applyAlignment="1">
      <alignment horizontal="center" vertical="center"/>
    </xf>
    <xf numFmtId="0" fontId="31" fillId="7" borderId="3" xfId="0" applyFont="1" applyFill="1" applyBorder="1" applyAlignment="1">
      <alignment horizontal="center" vertical="center"/>
    </xf>
    <xf numFmtId="0" fontId="31" fillId="8" borderId="0" xfId="0" applyFont="1" applyFill="1" applyAlignment="1">
      <alignment horizontal="left" vertical="center"/>
    </xf>
    <xf numFmtId="0" fontId="31" fillId="8" borderId="30" xfId="0" applyFont="1" applyFill="1" applyBorder="1" applyAlignment="1">
      <alignment horizontal="left" vertical="center"/>
    </xf>
    <xf numFmtId="0" fontId="29" fillId="3" borderId="0" xfId="0" applyFont="1" applyFill="1" applyAlignment="1">
      <alignment horizontal="left" vertical="center" wrapText="1"/>
    </xf>
    <xf numFmtId="0" fontId="29" fillId="3" borderId="30" xfId="0" applyFont="1" applyFill="1" applyBorder="1" applyAlignment="1">
      <alignment horizontal="left" vertical="center" wrapText="1"/>
    </xf>
    <xf numFmtId="0" fontId="29" fillId="6" borderId="29" xfId="0" applyFont="1" applyFill="1" applyBorder="1" applyAlignment="1">
      <alignment horizontal="left" vertical="center" wrapText="1"/>
    </xf>
    <xf numFmtId="0" fontId="30" fillId="6" borderId="29" xfId="2" applyFont="1" applyFill="1" applyBorder="1" applyAlignment="1" applyProtection="1">
      <alignment horizontal="left" vertical="center" wrapText="1"/>
    </xf>
    <xf numFmtId="0" fontId="30" fillId="6" borderId="0" xfId="2" applyFont="1" applyFill="1" applyBorder="1" applyAlignment="1" applyProtection="1">
      <alignment horizontal="left" vertical="center" wrapText="1"/>
    </xf>
    <xf numFmtId="0" fontId="30" fillId="6" borderId="30" xfId="2" applyFont="1" applyFill="1" applyBorder="1" applyAlignment="1" applyProtection="1">
      <alignment horizontal="left" vertical="center" wrapText="1"/>
    </xf>
    <xf numFmtId="0" fontId="40" fillId="3" borderId="0" xfId="0" applyFont="1" applyFill="1" applyAlignment="1">
      <alignment horizontal="left" vertical="center" wrapText="1"/>
    </xf>
    <xf numFmtId="0" fontId="40" fillId="3" borderId="30" xfId="0" applyFont="1" applyFill="1" applyBorder="1" applyAlignment="1">
      <alignment horizontal="left" vertical="center" wrapText="1"/>
    </xf>
    <xf numFmtId="0" fontId="31" fillId="8" borderId="32" xfId="0" applyFont="1" applyFill="1" applyBorder="1" applyAlignment="1">
      <alignment horizontal="left" vertical="center"/>
    </xf>
    <xf numFmtId="0" fontId="31" fillId="8" borderId="36" xfId="0" applyFont="1" applyFill="1" applyBorder="1" applyAlignment="1">
      <alignment horizontal="left" vertical="center"/>
    </xf>
    <xf numFmtId="0" fontId="31" fillId="8" borderId="33" xfId="0" applyFont="1" applyFill="1" applyBorder="1" applyAlignment="1">
      <alignment horizontal="left" vertical="center"/>
    </xf>
    <xf numFmtId="0" fontId="31" fillId="8" borderId="1" xfId="0" applyFont="1" applyFill="1" applyBorder="1" applyAlignment="1">
      <alignment horizontal="center" vertical="center"/>
    </xf>
    <xf numFmtId="0" fontId="31" fillId="8" borderId="62" xfId="0" applyFont="1" applyFill="1" applyBorder="1" applyAlignment="1">
      <alignment horizontal="center" vertical="center"/>
    </xf>
    <xf numFmtId="0" fontId="31" fillId="8" borderId="63" xfId="0" applyFont="1" applyFill="1" applyBorder="1" applyAlignment="1">
      <alignment horizontal="center" vertical="center"/>
    </xf>
    <xf numFmtId="0" fontId="52" fillId="6" borderId="0" xfId="2" applyFont="1" applyFill="1" applyAlignment="1" applyProtection="1">
      <alignment horizontal="left" vertical="center"/>
    </xf>
    <xf numFmtId="0" fontId="52" fillId="6" borderId="30" xfId="2" applyFont="1" applyFill="1" applyBorder="1" applyAlignment="1" applyProtection="1">
      <alignment horizontal="left" vertical="center"/>
    </xf>
    <xf numFmtId="0" fontId="2" fillId="6" borderId="0" xfId="0" applyFont="1" applyFill="1" applyAlignment="1">
      <alignment horizontal="left" vertical="top" wrapText="1"/>
    </xf>
    <xf numFmtId="0" fontId="2" fillId="6" borderId="30" xfId="0" applyFont="1" applyFill="1" applyBorder="1" applyAlignment="1">
      <alignment horizontal="left" vertical="top" wrapText="1"/>
    </xf>
    <xf numFmtId="0" fontId="2" fillId="6" borderId="0" xfId="0" applyFont="1" applyFill="1" applyAlignment="1">
      <alignment horizontal="left" vertical="top"/>
    </xf>
    <xf numFmtId="0" fontId="2" fillId="6" borderId="30" xfId="0" applyFont="1" applyFill="1" applyBorder="1" applyAlignment="1">
      <alignment horizontal="left" vertical="top"/>
    </xf>
    <xf numFmtId="0" fontId="7" fillId="6" borderId="0" xfId="0" applyFont="1" applyFill="1" applyAlignment="1">
      <alignment horizontal="left" vertical="top"/>
    </xf>
    <xf numFmtId="0" fontId="7" fillId="6" borderId="30" xfId="0" applyFont="1" applyFill="1" applyBorder="1" applyAlignment="1">
      <alignment horizontal="left" vertical="top"/>
    </xf>
    <xf numFmtId="0" fontId="26" fillId="7" borderId="32" xfId="0" applyFont="1" applyFill="1" applyBorder="1" applyAlignment="1">
      <alignment horizontal="center" vertical="top"/>
    </xf>
    <xf numFmtId="0" fontId="26" fillId="7" borderId="36" xfId="0" applyFont="1" applyFill="1" applyBorder="1" applyAlignment="1">
      <alignment horizontal="center" vertical="top"/>
    </xf>
    <xf numFmtId="0" fontId="26" fillId="7" borderId="33" xfId="0" applyFont="1" applyFill="1" applyBorder="1" applyAlignment="1">
      <alignment horizontal="center" vertical="top"/>
    </xf>
    <xf numFmtId="0" fontId="0" fillId="7" borderId="29" xfId="0" applyFill="1" applyBorder="1" applyAlignment="1">
      <alignment horizontal="center" vertical="top" wrapText="1"/>
    </xf>
    <xf numFmtId="0" fontId="0" fillId="7" borderId="0" xfId="0" applyFill="1" applyAlignment="1">
      <alignment horizontal="center" vertical="top" wrapText="1"/>
    </xf>
    <xf numFmtId="0" fontId="0" fillId="7" borderId="30" xfId="0" applyFill="1" applyBorder="1" applyAlignment="1">
      <alignment horizontal="center" vertical="top" wrapText="1"/>
    </xf>
    <xf numFmtId="0" fontId="7" fillId="6" borderId="0" xfId="0" applyFont="1" applyFill="1" applyAlignment="1">
      <alignment horizontal="left" vertical="top" wrapText="1"/>
    </xf>
    <xf numFmtId="0" fontId="7" fillId="6" borderId="30" xfId="0" applyFont="1" applyFill="1" applyBorder="1" applyAlignment="1">
      <alignment horizontal="left" vertical="top" wrapText="1"/>
    </xf>
    <xf numFmtId="0" fontId="31" fillId="7" borderId="1" xfId="0" applyFont="1" applyFill="1" applyBorder="1" applyAlignment="1">
      <alignment horizontal="center" vertical="top"/>
    </xf>
    <xf numFmtId="0" fontId="31" fillId="7" borderId="2" xfId="0" applyFont="1" applyFill="1" applyBorder="1" applyAlignment="1">
      <alignment horizontal="center" vertical="top"/>
    </xf>
    <xf numFmtId="0" fontId="31" fillId="7" borderId="3" xfId="0" applyFont="1" applyFill="1" applyBorder="1" applyAlignment="1">
      <alignment horizontal="center" vertical="top"/>
    </xf>
    <xf numFmtId="0" fontId="2" fillId="6" borderId="0" xfId="0" applyFont="1" applyFill="1" applyAlignment="1">
      <alignment vertical="top" wrapText="1"/>
    </xf>
    <xf numFmtId="0" fontId="2" fillId="6" borderId="30" xfId="0" applyFont="1" applyFill="1" applyBorder="1" applyAlignment="1">
      <alignment vertical="top" wrapText="1"/>
    </xf>
    <xf numFmtId="0" fontId="2" fillId="6" borderId="15" xfId="0" applyFont="1" applyFill="1" applyBorder="1" applyAlignment="1">
      <alignment horizontal="left" vertical="top" wrapText="1"/>
    </xf>
    <xf numFmtId="0" fontId="2" fillId="6" borderId="50" xfId="0" applyFont="1" applyFill="1" applyBorder="1" applyAlignment="1">
      <alignment horizontal="left" vertical="top" wrapText="1"/>
    </xf>
    <xf numFmtId="0" fontId="9" fillId="4" borderId="20" xfId="0" applyFont="1" applyFill="1" applyBorder="1" applyAlignment="1">
      <alignment vertical="center"/>
    </xf>
    <xf numFmtId="0" fontId="9" fillId="4" borderId="23" xfId="0" applyFont="1" applyFill="1" applyBorder="1" applyAlignment="1">
      <alignment vertical="center"/>
    </xf>
    <xf numFmtId="0" fontId="9" fillId="4" borderId="20" xfId="0" applyFont="1" applyFill="1" applyBorder="1" applyAlignment="1">
      <alignment horizontal="left" vertical="center"/>
    </xf>
    <xf numFmtId="0" fontId="9" fillId="4" borderId="23" xfId="0" applyFont="1" applyFill="1" applyBorder="1" applyAlignment="1">
      <alignment horizontal="left"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4" borderId="21" xfId="0" applyFont="1" applyFill="1" applyBorder="1" applyAlignment="1">
      <alignment horizontal="left" vertical="center" wrapText="1"/>
    </xf>
    <xf numFmtId="0" fontId="5" fillId="4" borderId="24" xfId="0" applyFont="1" applyFill="1" applyBorder="1" applyAlignment="1">
      <alignment horizontal="left" vertical="center" wrapText="1"/>
    </xf>
    <xf numFmtId="0" fontId="9" fillId="4" borderId="31" xfId="0" applyFont="1" applyFill="1" applyBorder="1" applyAlignment="1">
      <alignment horizontal="left" vertical="center"/>
    </xf>
    <xf numFmtId="0" fontId="9" fillId="4" borderId="8" xfId="0" applyFont="1" applyFill="1" applyBorder="1" applyAlignment="1">
      <alignment horizontal="left"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3" fillId="4" borderId="2" xfId="0" applyFont="1" applyFill="1" applyBorder="1" applyAlignment="1">
      <alignment horizontal="center" vertical="center"/>
    </xf>
    <xf numFmtId="0" fontId="11" fillId="5" borderId="49" xfId="0" applyFont="1" applyFill="1" applyBorder="1" applyAlignment="1">
      <alignment horizontal="center" vertical="center"/>
    </xf>
    <xf numFmtId="0" fontId="11" fillId="5" borderId="15" xfId="0" applyFont="1" applyFill="1" applyBorder="1" applyAlignment="1">
      <alignment horizontal="center" vertical="center"/>
    </xf>
    <xf numFmtId="0" fontId="38" fillId="3" borderId="32" xfId="2" applyNumberFormat="1" applyFont="1" applyFill="1" applyBorder="1" applyAlignment="1" applyProtection="1">
      <alignment horizontal="center" vertical="center" wrapText="1"/>
    </xf>
    <xf numFmtId="0" fontId="38" fillId="3" borderId="36" xfId="2" applyNumberFormat="1" applyFont="1" applyFill="1" applyBorder="1" applyAlignment="1" applyProtection="1">
      <alignment horizontal="center" vertical="center" wrapText="1"/>
    </xf>
    <xf numFmtId="0" fontId="38" fillId="3" borderId="33" xfId="2" applyNumberFormat="1" applyFont="1" applyFill="1" applyBorder="1" applyAlignment="1" applyProtection="1">
      <alignment horizontal="center" vertical="center" wrapText="1"/>
    </xf>
    <xf numFmtId="0" fontId="38" fillId="3" borderId="29" xfId="2" applyNumberFormat="1" applyFont="1" applyFill="1" applyBorder="1" applyAlignment="1" applyProtection="1">
      <alignment horizontal="center" vertical="center" wrapText="1"/>
    </xf>
    <xf numFmtId="0" fontId="38" fillId="3" borderId="0" xfId="2" applyNumberFormat="1" applyFont="1" applyFill="1" applyBorder="1" applyAlignment="1" applyProtection="1">
      <alignment horizontal="center" vertical="center" wrapText="1"/>
    </xf>
    <xf numFmtId="0" fontId="38" fillId="3" borderId="30" xfId="2" applyNumberFormat="1" applyFont="1" applyFill="1" applyBorder="1" applyAlignment="1" applyProtection="1">
      <alignment horizontal="center" vertical="center" wrapText="1"/>
    </xf>
    <xf numFmtId="0" fontId="38" fillId="3" borderId="49" xfId="2" applyNumberFormat="1" applyFont="1" applyFill="1" applyBorder="1" applyAlignment="1" applyProtection="1">
      <alignment horizontal="center" vertical="center" wrapText="1"/>
    </xf>
    <xf numFmtId="0" fontId="38" fillId="3" borderId="15" xfId="2" applyNumberFormat="1" applyFont="1" applyFill="1" applyBorder="1" applyAlignment="1" applyProtection="1">
      <alignment horizontal="center" vertical="center" wrapText="1"/>
    </xf>
    <xf numFmtId="0" fontId="38" fillId="3" borderId="50" xfId="2" applyNumberFormat="1" applyFont="1" applyFill="1" applyBorder="1" applyAlignment="1" applyProtection="1">
      <alignment horizontal="center" vertical="center" wrapText="1"/>
    </xf>
    <xf numFmtId="0" fontId="36" fillId="11" borderId="49" xfId="0" applyFont="1" applyFill="1" applyBorder="1" applyAlignment="1">
      <alignment horizontal="center" vertical="center"/>
    </xf>
    <xf numFmtId="0" fontId="36" fillId="11" borderId="15" xfId="0" applyFont="1" applyFill="1" applyBorder="1" applyAlignment="1">
      <alignment horizontal="center" vertical="center"/>
    </xf>
    <xf numFmtId="0" fontId="18" fillId="3" borderId="41" xfId="0" applyFont="1" applyFill="1" applyBorder="1" applyAlignment="1">
      <alignment horizontal="center" vertical="center"/>
    </xf>
    <xf numFmtId="0" fontId="18" fillId="3" borderId="42" xfId="0" applyFont="1" applyFill="1" applyBorder="1" applyAlignment="1">
      <alignment horizontal="center" vertical="center"/>
    </xf>
    <xf numFmtId="0" fontId="18" fillId="3" borderId="44" xfId="0" applyFont="1" applyFill="1" applyBorder="1" applyAlignment="1">
      <alignment horizontal="center" vertical="center"/>
    </xf>
    <xf numFmtId="0" fontId="36" fillId="11" borderId="1" xfId="0" applyFont="1" applyFill="1" applyBorder="1" applyAlignment="1">
      <alignment horizontal="center" vertical="center"/>
    </xf>
    <xf numFmtId="0" fontId="36" fillId="11" borderId="2"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2" xfId="0" applyFont="1" applyFill="1" applyBorder="1" applyAlignment="1">
      <alignment horizontal="center" vertical="center"/>
    </xf>
    <xf numFmtId="0" fontId="21" fillId="3" borderId="15" xfId="0" applyFont="1" applyFill="1" applyBorder="1" applyAlignment="1" applyProtection="1">
      <alignment horizontal="left" vertical="center" shrinkToFit="1"/>
      <protection locked="0"/>
    </xf>
    <xf numFmtId="0" fontId="5" fillId="6" borderId="0" xfId="0" applyFont="1" applyFill="1" applyAlignment="1">
      <alignment horizontal="right" vertical="center" wrapText="1"/>
    </xf>
    <xf numFmtId="0" fontId="51" fillId="6" borderId="32"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0" xfId="0" applyFont="1" applyFill="1" applyAlignment="1">
      <alignment horizontal="center" vertical="center" wrapText="1"/>
    </xf>
    <xf numFmtId="0" fontId="51" fillId="6" borderId="30" xfId="0" applyFont="1" applyFill="1" applyBorder="1" applyAlignment="1">
      <alignment horizontal="center" vertical="center" wrapText="1"/>
    </xf>
    <xf numFmtId="167" fontId="3" fillId="4" borderId="15" xfId="0" applyNumberFormat="1" applyFont="1" applyFill="1" applyBorder="1" applyAlignment="1">
      <alignment horizontal="center" vertical="center"/>
    </xf>
    <xf numFmtId="167" fontId="3" fillId="0" borderId="2" xfId="0" applyNumberFormat="1" applyFont="1" applyBorder="1" applyAlignment="1" applyProtection="1">
      <alignment horizontal="center" vertical="center"/>
      <protection locked="0"/>
    </xf>
    <xf numFmtId="167" fontId="5" fillId="4" borderId="2" xfId="0" applyNumberFormat="1" applyFont="1" applyFill="1" applyBorder="1" applyAlignment="1">
      <alignment horizontal="center" vertical="center"/>
    </xf>
    <xf numFmtId="1" fontId="3" fillId="4" borderId="2" xfId="0" applyNumberFormat="1" applyFont="1" applyFill="1" applyBorder="1" applyAlignment="1">
      <alignment horizontal="center" vertical="center"/>
    </xf>
    <xf numFmtId="0" fontId="50" fillId="6" borderId="32" xfId="1" applyNumberFormat="1" applyFont="1" applyFill="1" applyBorder="1" applyAlignment="1" applyProtection="1">
      <alignment horizontal="center" vertical="center" wrapText="1"/>
    </xf>
    <xf numFmtId="0" fontId="50" fillId="6" borderId="33" xfId="1" applyNumberFormat="1" applyFont="1" applyFill="1" applyBorder="1" applyAlignment="1" applyProtection="1">
      <alignment horizontal="center" vertical="center" wrapText="1"/>
    </xf>
    <xf numFmtId="0" fontId="50" fillId="6" borderId="29" xfId="1" applyNumberFormat="1" applyFont="1" applyFill="1" applyBorder="1" applyAlignment="1" applyProtection="1">
      <alignment horizontal="center" vertical="center" wrapText="1"/>
    </xf>
    <xf numFmtId="0" fontId="50" fillId="6" borderId="30" xfId="1" applyNumberFormat="1" applyFont="1" applyFill="1" applyBorder="1" applyAlignment="1" applyProtection="1">
      <alignment horizontal="center" vertical="center" wrapText="1"/>
    </xf>
    <xf numFmtId="0" fontId="50" fillId="6" borderId="49" xfId="1" applyNumberFormat="1" applyFont="1" applyFill="1" applyBorder="1" applyAlignment="1" applyProtection="1">
      <alignment horizontal="center" vertical="center" wrapText="1"/>
    </xf>
    <xf numFmtId="0" fontId="50" fillId="6" borderId="50" xfId="1" applyNumberFormat="1" applyFont="1" applyFill="1" applyBorder="1" applyAlignment="1" applyProtection="1">
      <alignment horizontal="center" vertical="center" wrapText="1"/>
    </xf>
    <xf numFmtId="0" fontId="50" fillId="3" borderId="32" xfId="0" applyFont="1" applyFill="1" applyBorder="1" applyAlignment="1">
      <alignment horizontal="center" vertical="center" wrapText="1"/>
    </xf>
    <xf numFmtId="0" fontId="50" fillId="3" borderId="33" xfId="0" applyFont="1" applyFill="1" applyBorder="1" applyAlignment="1">
      <alignment horizontal="center" vertical="center" wrapText="1"/>
    </xf>
    <xf numFmtId="0" fontId="50" fillId="3" borderId="29" xfId="0" applyFont="1" applyFill="1" applyBorder="1" applyAlignment="1">
      <alignment horizontal="center" vertical="center" wrapText="1"/>
    </xf>
    <xf numFmtId="0" fontId="50" fillId="3" borderId="30" xfId="0" applyFont="1" applyFill="1" applyBorder="1" applyAlignment="1">
      <alignment horizontal="center" vertical="center" wrapText="1"/>
    </xf>
    <xf numFmtId="0" fontId="50" fillId="3" borderId="49" xfId="0" applyFont="1" applyFill="1" applyBorder="1" applyAlignment="1">
      <alignment horizontal="center" vertical="center" wrapText="1"/>
    </xf>
    <xf numFmtId="0" fontId="50" fillId="3" borderId="50" xfId="0" applyFont="1" applyFill="1" applyBorder="1" applyAlignment="1">
      <alignment horizontal="center" vertical="center" wrapText="1"/>
    </xf>
    <xf numFmtId="0" fontId="5" fillId="6" borderId="3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30" xfId="0" applyFont="1" applyFill="1" applyBorder="1" applyAlignment="1">
      <alignment horizontal="center" vertical="center" wrapText="1"/>
    </xf>
    <xf numFmtId="0" fontId="5" fillId="6" borderId="49"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8" fillId="3" borderId="15" xfId="0" applyFont="1" applyFill="1" applyBorder="1" applyAlignment="1" applyProtection="1">
      <alignment horizontal="left" vertical="center" shrinkToFit="1"/>
      <protection locked="0"/>
    </xf>
    <xf numFmtId="0" fontId="8" fillId="3" borderId="2" xfId="0" applyFont="1" applyFill="1" applyBorder="1" applyAlignment="1" applyProtection="1">
      <alignment horizontal="left" vertical="center" shrinkToFit="1"/>
      <protection locked="0"/>
    </xf>
    <xf numFmtId="0" fontId="7" fillId="6" borderId="46" xfId="0" applyFont="1" applyFill="1" applyBorder="1" applyAlignment="1">
      <alignment horizontal="left" vertical="center" wrapText="1"/>
    </xf>
    <xf numFmtId="0" fontId="18" fillId="3" borderId="43" xfId="0" applyFont="1" applyFill="1" applyBorder="1" applyAlignment="1">
      <alignment horizontal="center" vertical="center"/>
    </xf>
    <xf numFmtId="0" fontId="5" fillId="6" borderId="7" xfId="0" applyFont="1" applyFill="1" applyBorder="1" applyAlignment="1" applyProtection="1">
      <alignment horizontal="left" vertical="top" wrapText="1"/>
      <protection locked="0"/>
    </xf>
    <xf numFmtId="0" fontId="5" fillId="6" borderId="4" xfId="0" applyFont="1" applyFill="1" applyBorder="1" applyAlignment="1" applyProtection="1">
      <alignment horizontal="left" vertical="top" wrapText="1"/>
      <protection locked="0"/>
    </xf>
    <xf numFmtId="0" fontId="37" fillId="3" borderId="32" xfId="2" applyNumberFormat="1" applyFont="1" applyFill="1" applyBorder="1" applyAlignment="1" applyProtection="1">
      <alignment horizontal="center" vertical="center" wrapText="1"/>
      <protection locked="0"/>
    </xf>
    <xf numFmtId="0" fontId="37" fillId="3" borderId="33" xfId="2" applyNumberFormat="1" applyFont="1" applyFill="1" applyBorder="1" applyAlignment="1" applyProtection="1">
      <alignment horizontal="center" vertical="center" wrapText="1"/>
      <protection locked="0"/>
    </xf>
    <xf numFmtId="0" fontId="37" fillId="3" borderId="29" xfId="2" applyNumberFormat="1" applyFont="1" applyFill="1" applyBorder="1" applyAlignment="1" applyProtection="1">
      <alignment horizontal="center" vertical="center" wrapText="1"/>
      <protection locked="0"/>
    </xf>
    <xf numFmtId="0" fontId="37" fillId="3" borderId="30" xfId="2" applyNumberFormat="1" applyFont="1" applyFill="1" applyBorder="1" applyAlignment="1" applyProtection="1">
      <alignment horizontal="center" vertical="center" wrapText="1"/>
      <protection locked="0"/>
    </xf>
    <xf numFmtId="0" fontId="37" fillId="3" borderId="49" xfId="2" applyNumberFormat="1" applyFont="1" applyFill="1" applyBorder="1" applyAlignment="1" applyProtection="1">
      <alignment horizontal="center" vertical="center" wrapText="1"/>
      <protection locked="0"/>
    </xf>
    <xf numFmtId="0" fontId="37" fillId="3" borderId="50" xfId="2" applyNumberFormat="1" applyFont="1" applyFill="1" applyBorder="1" applyAlignment="1" applyProtection="1">
      <alignment horizontal="center" vertical="center" wrapText="1"/>
      <protection locked="0"/>
    </xf>
    <xf numFmtId="0" fontId="50" fillId="4" borderId="32" xfId="0" applyFont="1" applyFill="1" applyBorder="1" applyAlignment="1">
      <alignment horizontal="center" vertical="center" wrapText="1"/>
    </xf>
    <xf numFmtId="0" fontId="50" fillId="4" borderId="36" xfId="0" applyFont="1" applyFill="1" applyBorder="1" applyAlignment="1">
      <alignment horizontal="center" vertical="center" wrapText="1"/>
    </xf>
    <xf numFmtId="0" fontId="50" fillId="4" borderId="33" xfId="0" applyFont="1" applyFill="1" applyBorder="1" applyAlignment="1">
      <alignment horizontal="center" vertical="center" wrapText="1"/>
    </xf>
    <xf numFmtId="0" fontId="50" fillId="4" borderId="29" xfId="0" applyFont="1" applyFill="1" applyBorder="1" applyAlignment="1">
      <alignment horizontal="center" vertical="center" wrapText="1"/>
    </xf>
    <xf numFmtId="0" fontId="50" fillId="4" borderId="0" xfId="0" applyFont="1" applyFill="1" applyAlignment="1">
      <alignment horizontal="center" vertical="center" wrapText="1"/>
    </xf>
    <xf numFmtId="0" fontId="50" fillId="4" borderId="30" xfId="0" applyFont="1" applyFill="1" applyBorder="1" applyAlignment="1">
      <alignment horizontal="center" vertical="center" wrapText="1"/>
    </xf>
    <xf numFmtId="0" fontId="50" fillId="4" borderId="49" xfId="0" applyFont="1" applyFill="1" applyBorder="1" applyAlignment="1">
      <alignment horizontal="center" vertical="center" wrapText="1"/>
    </xf>
    <xf numFmtId="0" fontId="50" fillId="4" borderId="15" xfId="0" applyFont="1" applyFill="1" applyBorder="1" applyAlignment="1">
      <alignment horizontal="center" vertical="center" wrapText="1"/>
    </xf>
    <xf numFmtId="0" fontId="50" fillId="4" borderId="50"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6" xfId="0" applyFont="1" applyFill="1" applyBorder="1" applyAlignment="1">
      <alignment horizontal="center" vertical="center" wrapText="1"/>
    </xf>
    <xf numFmtId="0" fontId="5" fillId="10" borderId="33"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5" fillId="10" borderId="0" xfId="0" applyFont="1" applyFill="1" applyAlignment="1">
      <alignment horizontal="center" vertical="center" wrapText="1"/>
    </xf>
    <xf numFmtId="0" fontId="5" fillId="10" borderId="30" xfId="0"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0" fillId="0" borderId="0" xfId="0" applyAlignment="1">
      <alignment horizontal="center"/>
    </xf>
    <xf numFmtId="0" fontId="0" fillId="0" borderId="35"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48" fillId="0" borderId="10" xfId="2" applyFont="1" applyBorder="1" applyAlignment="1" applyProtection="1">
      <alignment horizontal="center" vertical="center" wrapText="1"/>
    </xf>
    <xf numFmtId="0" fontId="48" fillId="0" borderId="55" xfId="2" applyFont="1" applyBorder="1" applyAlignment="1" applyProtection="1">
      <alignment horizontal="center" vertical="center" wrapText="1"/>
    </xf>
    <xf numFmtId="0" fontId="48" fillId="0" borderId="7" xfId="2" applyFont="1" applyBorder="1" applyAlignment="1" applyProtection="1">
      <alignment horizontal="center" vertical="center" wrapText="1"/>
    </xf>
    <xf numFmtId="0" fontId="44" fillId="0" borderId="30" xfId="0" applyFont="1" applyBorder="1" applyAlignment="1">
      <alignment horizontal="center" vertical="center"/>
    </xf>
    <xf numFmtId="0" fontId="44" fillId="0" borderId="50" xfId="0" applyFont="1" applyBorder="1" applyAlignment="1">
      <alignment horizontal="center" vertical="center"/>
    </xf>
    <xf numFmtId="0" fontId="0" fillId="14" borderId="32" xfId="0" applyFill="1" applyBorder="1" applyAlignment="1">
      <alignment horizontal="left" vertical="center" wrapText="1"/>
    </xf>
    <xf numFmtId="0" fontId="0" fillId="14" borderId="36" xfId="0" applyFill="1" applyBorder="1" applyAlignment="1">
      <alignment horizontal="left" vertical="center" wrapText="1"/>
    </xf>
    <xf numFmtId="0" fontId="0" fillId="14" borderId="33" xfId="0" applyFill="1" applyBorder="1" applyAlignment="1">
      <alignment horizontal="left" vertical="center" wrapText="1"/>
    </xf>
    <xf numFmtId="0" fontId="0" fillId="14" borderId="29" xfId="0" applyFill="1" applyBorder="1" applyAlignment="1">
      <alignment horizontal="left" vertical="center" wrapText="1"/>
    </xf>
    <xf numFmtId="0" fontId="0" fillId="14" borderId="0" xfId="0" applyFill="1" applyAlignment="1">
      <alignment horizontal="left" vertical="center" wrapText="1"/>
    </xf>
    <xf numFmtId="0" fontId="0" fillId="14" borderId="30" xfId="0" applyFill="1" applyBorder="1" applyAlignment="1">
      <alignment horizontal="left" vertical="center" wrapText="1"/>
    </xf>
    <xf numFmtId="0" fontId="0" fillId="14" borderId="49" xfId="0" applyFill="1" applyBorder="1" applyAlignment="1">
      <alignment horizontal="left" vertical="center" wrapText="1"/>
    </xf>
    <xf numFmtId="0" fontId="0" fillId="14" borderId="15" xfId="0" applyFill="1" applyBorder="1" applyAlignment="1">
      <alignment horizontal="left" vertical="center" wrapText="1"/>
    </xf>
    <xf numFmtId="0" fontId="0" fillId="14" borderId="50" xfId="0" applyFill="1" applyBorder="1" applyAlignment="1">
      <alignment horizontal="left" vertical="center" wrapText="1"/>
    </xf>
    <xf numFmtId="0" fontId="18" fillId="6" borderId="0" xfId="0" applyFont="1" applyFill="1" applyAlignment="1">
      <alignment horizontal="right" vertical="center"/>
    </xf>
    <xf numFmtId="0" fontId="28" fillId="10" borderId="2" xfId="0" applyFont="1" applyFill="1" applyBorder="1" applyAlignment="1" applyProtection="1">
      <alignment horizontal="right" vertical="center" wrapText="1"/>
    </xf>
    <xf numFmtId="0" fontId="28" fillId="10" borderId="2" xfId="0" applyFont="1" applyFill="1" applyBorder="1" applyAlignment="1" applyProtection="1">
      <alignment horizontal="center" vertical="center" wrapText="1"/>
    </xf>
    <xf numFmtId="0" fontId="28" fillId="10" borderId="3" xfId="0" applyFont="1" applyFill="1" applyBorder="1" applyAlignment="1" applyProtection="1">
      <alignment horizontal="center" vertical="center" wrapText="1"/>
    </xf>
    <xf numFmtId="0" fontId="49" fillId="0" borderId="2" xfId="0" applyFont="1" applyBorder="1" applyAlignment="1" applyProtection="1">
      <alignment horizontal="right"/>
    </xf>
    <xf numFmtId="0" fontId="49" fillId="0" borderId="3" xfId="0" applyFont="1" applyBorder="1" applyAlignment="1" applyProtection="1">
      <alignment horizontal="right"/>
    </xf>
    <xf numFmtId="0" fontId="0" fillId="0" borderId="0" xfId="0" applyAlignment="1" applyProtection="1">
      <alignment vertical="center"/>
    </xf>
    <xf numFmtId="0" fontId="28" fillId="10" borderId="60" xfId="0" applyFont="1" applyFill="1" applyBorder="1" applyAlignment="1" applyProtection="1">
      <alignment horizontal="center" vertical="center" wrapText="1"/>
    </xf>
    <xf numFmtId="0" fontId="28" fillId="10" borderId="15" xfId="0" applyFont="1" applyFill="1" applyBorder="1" applyAlignment="1" applyProtection="1">
      <alignment horizontal="center" vertical="center" wrapText="1"/>
    </xf>
    <xf numFmtId="0" fontId="28" fillId="3" borderId="47" xfId="0" applyFont="1" applyFill="1" applyBorder="1" applyAlignment="1" applyProtection="1">
      <alignment horizontal="center" vertical="center" wrapText="1"/>
    </xf>
    <xf numFmtId="0" fontId="28" fillId="10" borderId="58" xfId="0" applyFont="1" applyFill="1" applyBorder="1" applyAlignment="1" applyProtection="1">
      <alignment horizontal="center" vertical="center" wrapText="1"/>
    </xf>
    <xf numFmtId="0" fontId="28" fillId="3" borderId="41" xfId="0" applyFont="1" applyFill="1" applyBorder="1" applyAlignment="1" applyProtection="1">
      <alignment horizontal="center" vertical="center" wrapText="1"/>
    </xf>
    <xf numFmtId="0" fontId="28" fillId="3" borderId="44" xfId="0" applyFont="1" applyFill="1" applyBorder="1" applyAlignment="1" applyProtection="1">
      <alignment horizontal="center" vertical="center" wrapText="1"/>
    </xf>
    <xf numFmtId="0" fontId="28" fillId="10" borderId="45" xfId="0" applyFont="1" applyFill="1" applyBorder="1" applyAlignment="1" applyProtection="1">
      <alignment horizontal="center" vertical="center" wrapText="1"/>
    </xf>
    <xf numFmtId="0" fontId="28" fillId="10" borderId="44" xfId="0" applyFont="1" applyFill="1" applyBorder="1" applyAlignment="1" applyProtection="1">
      <alignment horizontal="center" vertical="center" wrapText="1"/>
    </xf>
    <xf numFmtId="0" fontId="0" fillId="0" borderId="65" xfId="0" applyBorder="1" applyAlignment="1" applyProtection="1">
      <alignment horizontal="center" vertical="center"/>
    </xf>
    <xf numFmtId="0" fontId="0" fillId="0" borderId="67" xfId="0" applyBorder="1" applyAlignment="1" applyProtection="1">
      <alignment horizontal="center" vertical="center" wrapText="1"/>
    </xf>
    <xf numFmtId="0" fontId="0" fillId="0" borderId="66"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14" xfId="0" applyBorder="1" applyAlignment="1" applyProtection="1">
      <alignment horizontal="center" vertical="center" wrapText="1"/>
    </xf>
    <xf numFmtId="168" fontId="0" fillId="0" borderId="66" xfId="0" applyNumberFormat="1" applyBorder="1" applyAlignment="1" applyProtection="1">
      <alignment horizontal="center" vertical="center"/>
    </xf>
    <xf numFmtId="0" fontId="0" fillId="0" borderId="10" xfId="0" applyBorder="1" applyAlignment="1" applyProtection="1">
      <alignment horizontal="center" vertical="center"/>
    </xf>
    <xf numFmtId="0" fontId="0" fillId="0" borderId="5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2" xfId="0" applyBorder="1" applyAlignment="1" applyProtection="1">
      <alignment horizontal="center" vertical="center" wrapText="1"/>
    </xf>
    <xf numFmtId="168" fontId="0" fillId="0" borderId="7" xfId="0" applyNumberFormat="1" applyBorder="1" applyAlignment="1" applyProtection="1">
      <alignment horizontal="center" vertical="center"/>
    </xf>
    <xf numFmtId="0" fontId="0" fillId="0" borderId="59" xfId="0" applyBorder="1" applyAlignment="1" applyProtection="1">
      <alignment horizontal="center" vertical="center"/>
    </xf>
    <xf numFmtId="0" fontId="0" fillId="0" borderId="28" xfId="0" applyBorder="1" applyAlignment="1" applyProtection="1">
      <alignment horizontal="center" vertical="center" wrapText="1"/>
    </xf>
    <xf numFmtId="0" fontId="0" fillId="0" borderId="54" xfId="0" applyBorder="1" applyAlignment="1" applyProtection="1">
      <alignment horizontal="center" vertical="center" wrapText="1"/>
    </xf>
    <xf numFmtId="0" fontId="0" fillId="0" borderId="59" xfId="0" applyBorder="1" applyAlignment="1" applyProtection="1">
      <alignment horizontal="center" vertical="center" wrapText="1"/>
    </xf>
    <xf numFmtId="0" fontId="0" fillId="0" borderId="19" xfId="0" applyBorder="1" applyAlignment="1" applyProtection="1">
      <alignment horizontal="center" vertical="center" wrapText="1"/>
    </xf>
    <xf numFmtId="168" fontId="0" fillId="0" borderId="54" xfId="0" applyNumberFormat="1" applyBorder="1" applyAlignment="1" applyProtection="1">
      <alignment horizontal="center" vertical="center"/>
    </xf>
    <xf numFmtId="0" fontId="0" fillId="0" borderId="0" xfId="0" applyAlignment="1" applyProtection="1">
      <alignment horizontal="center" vertical="center"/>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3"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cellXfs>
  <cellStyles count="33">
    <cellStyle name="Calculated Column - IBM Cognos" xfId="22" xr:uid="{00000000-0005-0000-0000-000000000000}"/>
    <cellStyle name="Calculated Column Name - IBM Cognos" xfId="20" xr:uid="{00000000-0005-0000-0000-000001000000}"/>
    <cellStyle name="Calculated Row - IBM Cognos" xfId="23" xr:uid="{00000000-0005-0000-0000-000002000000}"/>
    <cellStyle name="Calculated Row Name - IBM Cognos" xfId="21" xr:uid="{00000000-0005-0000-0000-000003000000}"/>
    <cellStyle name="Column Name - IBM Cognos" xfId="8" xr:uid="{00000000-0005-0000-0000-000004000000}"/>
    <cellStyle name="Column Template - IBM Cognos" xfId="11" xr:uid="{00000000-0005-0000-0000-000005000000}"/>
    <cellStyle name="Currency" xfId="1" builtinId="4"/>
    <cellStyle name="Differs From Base - IBM Cognos" xfId="29" xr:uid="{00000000-0005-0000-0000-000007000000}"/>
    <cellStyle name="Group Name - IBM Cognos" xfId="19" xr:uid="{00000000-0005-0000-0000-000008000000}"/>
    <cellStyle name="Hold Values - IBM Cognos" xfId="25" xr:uid="{00000000-0005-0000-0000-000009000000}"/>
    <cellStyle name="Hyperlink" xfId="2" builtinId="8"/>
    <cellStyle name="List Name - IBM Cognos" xfId="18" xr:uid="{00000000-0005-0000-0000-00000B000000}"/>
    <cellStyle name="Locked - IBM Cognos" xfId="28" xr:uid="{00000000-0005-0000-0000-00000C000000}"/>
    <cellStyle name="Measure - IBM Cognos" xfId="12" xr:uid="{00000000-0005-0000-0000-00000D000000}"/>
    <cellStyle name="Measure Header - IBM Cognos" xfId="13" xr:uid="{00000000-0005-0000-0000-00000E000000}"/>
    <cellStyle name="Measure Name - IBM Cognos" xfId="14" xr:uid="{00000000-0005-0000-0000-00000F000000}"/>
    <cellStyle name="Measure Summary - IBM Cognos" xfId="15" xr:uid="{00000000-0005-0000-0000-000010000000}"/>
    <cellStyle name="Measure Summary TM1 - IBM Cognos" xfId="17" xr:uid="{00000000-0005-0000-0000-000011000000}"/>
    <cellStyle name="Measure Template - IBM Cognos" xfId="16" xr:uid="{00000000-0005-0000-0000-000012000000}"/>
    <cellStyle name="More - IBM Cognos" xfId="24" xr:uid="{00000000-0005-0000-0000-000013000000}"/>
    <cellStyle name="Normal" xfId="0" builtinId="0" customBuiltin="1"/>
    <cellStyle name="Normal 2" xfId="30" xr:uid="{8C20671C-038B-48D6-9D63-DBCB9537DA3C}"/>
    <cellStyle name="Normal 3" xfId="31" xr:uid="{9277F683-F44A-4B1F-9496-F86214582027}"/>
    <cellStyle name="Normal 4" xfId="32" xr:uid="{058D840C-67D9-4363-8DD0-C2FD5D9256E6}"/>
    <cellStyle name="Pending Change - IBM Cognos" xfId="26" xr:uid="{00000000-0005-0000-0000-000015000000}"/>
    <cellStyle name="Percent" xfId="3" builtinId="5"/>
    <cellStyle name="Row Name - IBM Cognos" xfId="4" xr:uid="{00000000-0005-0000-0000-000017000000}"/>
    <cellStyle name="Row Template - IBM Cognos" xfId="7" xr:uid="{00000000-0005-0000-0000-000018000000}"/>
    <cellStyle name="Summary Column Name - IBM Cognos" xfId="9" xr:uid="{00000000-0005-0000-0000-000019000000}"/>
    <cellStyle name="Summary Column Name TM1 - IBM Cognos" xfId="10" xr:uid="{00000000-0005-0000-0000-00001A000000}"/>
    <cellStyle name="Summary Row Name - IBM Cognos" xfId="5" xr:uid="{00000000-0005-0000-0000-00001B000000}"/>
    <cellStyle name="Summary Row Name TM1 - IBM Cognos" xfId="6" xr:uid="{00000000-0005-0000-0000-00001C000000}"/>
    <cellStyle name="Unsaved Change - IBM Cognos" xfId="27" xr:uid="{00000000-0005-0000-0000-00001D000000}"/>
  </cellStyles>
  <dxfs count="11">
    <dxf>
      <font>
        <b/>
        <i val="0"/>
        <condense val="0"/>
        <extend val="0"/>
        <color indexed="10"/>
      </font>
      <fill>
        <patternFill patternType="solid">
          <fgColor indexed="13"/>
          <bgColor indexed="34"/>
        </patternFill>
      </fill>
    </dxf>
    <dxf>
      <font>
        <b/>
        <i val="0"/>
        <condense val="0"/>
        <extend val="0"/>
        <color indexed="10"/>
      </font>
      <fill>
        <patternFill patternType="solid">
          <fgColor indexed="13"/>
          <bgColor indexed="34"/>
        </patternFill>
      </fill>
    </dxf>
    <dxf>
      <fill>
        <patternFill>
          <bgColor theme="1"/>
        </patternFill>
      </fill>
    </dxf>
    <dxf>
      <fill>
        <patternFill>
          <bgColor theme="1"/>
        </patternFill>
      </fill>
    </dxf>
    <dxf>
      <fill>
        <patternFill>
          <bgColor theme="1"/>
        </patternFill>
      </fill>
    </dxf>
    <dxf>
      <font>
        <b/>
        <i val="0"/>
      </font>
      <fill>
        <patternFill>
          <bgColor rgb="FFFF0000"/>
        </patternFill>
      </fill>
    </dxf>
    <dxf>
      <font>
        <b/>
        <i/>
      </font>
      <fill>
        <patternFill>
          <bgColor rgb="FF92D050"/>
        </patternFill>
      </fill>
    </dxf>
    <dxf>
      <font>
        <b/>
        <i/>
      </font>
      <fill>
        <patternFill>
          <bgColor rgb="FFFF0000"/>
        </patternFill>
      </fill>
    </dxf>
    <dxf>
      <fill>
        <patternFill>
          <bgColor theme="1"/>
        </patternFill>
      </fill>
    </dxf>
    <dxf>
      <font>
        <b/>
        <i val="0"/>
      </font>
      <fill>
        <patternFill>
          <bgColor rgb="FFFF0000"/>
        </patternFill>
      </fill>
    </dxf>
    <dxf>
      <font>
        <b/>
        <i val="0"/>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ECFF"/>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10</xdr:col>
      <xdr:colOff>209551</xdr:colOff>
      <xdr:row>51</xdr:row>
      <xdr:rowOff>95250</xdr:rowOff>
    </xdr:to>
    <xdr:pic>
      <xdr:nvPicPr>
        <xdr:cNvPr id="3" name="Picture 2">
          <a:extLst>
            <a:ext uri="{FF2B5EF4-FFF2-40B4-BE49-F238E27FC236}">
              <a16:creationId xmlns:a16="http://schemas.microsoft.com/office/drawing/2014/main" id="{A3B94034-D3F7-D1F5-7536-C04C71C9D16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7625" y="38100"/>
          <a:ext cx="7019926" cy="92868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84666</xdr:colOff>
      <xdr:row>0</xdr:row>
      <xdr:rowOff>63501</xdr:rowOff>
    </xdr:from>
    <xdr:to>
      <xdr:col>15</xdr:col>
      <xdr:colOff>260878</xdr:colOff>
      <xdr:row>32</xdr:row>
      <xdr:rowOff>132643</xdr:rowOff>
    </xdr:to>
    <xdr:pic>
      <xdr:nvPicPr>
        <xdr:cNvPr id="4" name="Picture 3">
          <a:extLst>
            <a:ext uri="{FF2B5EF4-FFF2-40B4-BE49-F238E27FC236}">
              <a16:creationId xmlns:a16="http://schemas.microsoft.com/office/drawing/2014/main" id="{FA406E87-6D6B-41B4-9DC6-06E78A6C10E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4666" y="63501"/>
          <a:ext cx="10018712" cy="5826475"/>
        </a:xfrm>
        <a:prstGeom prst="rect">
          <a:avLst/>
        </a:prstGeom>
        <a:ln w="2857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249464</xdr:colOff>
      <xdr:row>0</xdr:row>
      <xdr:rowOff>106589</xdr:rowOff>
    </xdr:from>
    <xdr:to>
      <xdr:col>0</xdr:col>
      <xdr:colOff>7542893</xdr:colOff>
      <xdr:row>2</xdr:row>
      <xdr:rowOff>3143621</xdr:rowOff>
    </xdr:to>
    <xdr:pic>
      <xdr:nvPicPr>
        <xdr:cNvPr id="4" name="Picture 3">
          <a:extLst>
            <a:ext uri="{FF2B5EF4-FFF2-40B4-BE49-F238E27FC236}">
              <a16:creationId xmlns:a16="http://schemas.microsoft.com/office/drawing/2014/main" id="{12A6A342-F442-4BC6-91A0-B25666F4902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49464" y="106589"/>
          <a:ext cx="7293429" cy="9641032"/>
        </a:xfrm>
        <a:prstGeom prst="rect">
          <a:avLst/>
        </a:prstGeom>
      </xdr:spPr>
    </xdr:pic>
    <xdr:clientData/>
  </xdr:twoCellAnchor>
  <xdr:twoCellAnchor editAs="oneCell">
    <xdr:from>
      <xdr:col>1</xdr:col>
      <xdr:colOff>269875</xdr:colOff>
      <xdr:row>0</xdr:row>
      <xdr:rowOff>47625</xdr:rowOff>
    </xdr:from>
    <xdr:to>
      <xdr:col>1</xdr:col>
      <xdr:colOff>7699375</xdr:colOff>
      <xdr:row>2</xdr:row>
      <xdr:rowOff>3270250</xdr:rowOff>
    </xdr:to>
    <xdr:pic>
      <xdr:nvPicPr>
        <xdr:cNvPr id="7" name="Picture 6">
          <a:extLst>
            <a:ext uri="{FF2B5EF4-FFF2-40B4-BE49-F238E27FC236}">
              <a16:creationId xmlns:a16="http://schemas.microsoft.com/office/drawing/2014/main" id="{C4C9F56A-3175-41BB-A0E6-F77B9D2F0D7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8239125" y="47625"/>
          <a:ext cx="7429500" cy="9826625"/>
        </a:xfrm>
        <a:prstGeom prst="rect">
          <a:avLst/>
        </a:prstGeom>
      </xdr:spPr>
    </xdr:pic>
    <xdr:clientData/>
  </xdr:twoCellAnchor>
  <xdr:twoCellAnchor editAs="oneCell">
    <xdr:from>
      <xdr:col>2</xdr:col>
      <xdr:colOff>603250</xdr:colOff>
      <xdr:row>0</xdr:row>
      <xdr:rowOff>142874</xdr:rowOff>
    </xdr:from>
    <xdr:to>
      <xdr:col>2</xdr:col>
      <xdr:colOff>7366000</xdr:colOff>
      <xdr:row>2</xdr:row>
      <xdr:rowOff>3063875</xdr:rowOff>
    </xdr:to>
    <xdr:pic>
      <xdr:nvPicPr>
        <xdr:cNvPr id="9" name="Picture 8">
          <a:extLst>
            <a:ext uri="{FF2B5EF4-FFF2-40B4-BE49-F238E27FC236}">
              <a16:creationId xmlns:a16="http://schemas.microsoft.com/office/drawing/2014/main" id="{4F1AA3A6-28E9-43C1-9A89-95CF88BF8999}"/>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6541750" y="142874"/>
          <a:ext cx="6762750" cy="9525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187324</xdr:colOff>
      <xdr:row>1</xdr:row>
      <xdr:rowOff>79375</xdr:rowOff>
    </xdr:from>
    <xdr:to>
      <xdr:col>1</xdr:col>
      <xdr:colOff>6483349</xdr:colOff>
      <xdr:row>36</xdr:row>
      <xdr:rowOff>12700</xdr:rowOff>
    </xdr:to>
    <xdr:pic>
      <xdr:nvPicPr>
        <xdr:cNvPr id="3" name="Picture 2">
          <a:extLst>
            <a:ext uri="{FF2B5EF4-FFF2-40B4-BE49-F238E27FC236}">
              <a16:creationId xmlns:a16="http://schemas.microsoft.com/office/drawing/2014/main" id="{3B0ABF89-2D52-4A31-A7F9-02EADE1FE9F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331074" y="254000"/>
          <a:ext cx="6296025" cy="6045200"/>
        </a:xfrm>
        <a:prstGeom prst="rect">
          <a:avLst/>
        </a:prstGeom>
        <a:solidFill>
          <a:srgbClr val="FFFFFF">
            <a:shade val="85000"/>
          </a:srgbClr>
        </a:solidFill>
        <a:ln w="88900" cap="sq">
          <a:solidFill>
            <a:srgbClr val="FFFFFF"/>
          </a:solidFill>
          <a:miter lim="800000"/>
        </a:ln>
        <a:effectLst/>
      </xdr:spPr>
    </xdr:pic>
    <xdr:clientData/>
  </xdr:twoCellAnchor>
  <xdr:twoCellAnchor editAs="oneCell">
    <xdr:from>
      <xdr:col>0</xdr:col>
      <xdr:colOff>28575</xdr:colOff>
      <xdr:row>0</xdr:row>
      <xdr:rowOff>28575</xdr:rowOff>
    </xdr:from>
    <xdr:to>
      <xdr:col>0</xdr:col>
      <xdr:colOff>7105651</xdr:colOff>
      <xdr:row>50</xdr:row>
      <xdr:rowOff>95250</xdr:rowOff>
    </xdr:to>
    <xdr:pic>
      <xdr:nvPicPr>
        <xdr:cNvPr id="5" name="Picture 4">
          <a:extLst>
            <a:ext uri="{FF2B5EF4-FFF2-40B4-BE49-F238E27FC236}">
              <a16:creationId xmlns:a16="http://schemas.microsoft.com/office/drawing/2014/main" id="{016B50F3-C4DB-4895-AD0D-162EC7BFC1C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8575" y="28575"/>
          <a:ext cx="7077076" cy="9115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47629</xdr:colOff>
      <xdr:row>0</xdr:row>
      <xdr:rowOff>47625</xdr:rowOff>
    </xdr:from>
    <xdr:to>
      <xdr:col>0</xdr:col>
      <xdr:colOff>7904527</xdr:colOff>
      <xdr:row>4</xdr:row>
      <xdr:rowOff>1690686</xdr:rowOff>
    </xdr:to>
    <xdr:pic>
      <xdr:nvPicPr>
        <xdr:cNvPr id="3" name="Picture 2">
          <a:extLst>
            <a:ext uri="{FF2B5EF4-FFF2-40B4-BE49-F238E27FC236}">
              <a16:creationId xmlns:a16="http://schemas.microsoft.com/office/drawing/2014/main" id="{C22B6AF2-D121-8916-417E-EF4C74482E24}"/>
            </a:ext>
          </a:extLst>
        </xdr:cNvPr>
        <xdr:cNvPicPr>
          <a:picLocks noChangeAspect="1"/>
        </xdr:cNvPicPr>
      </xdr:nvPicPr>
      <xdr:blipFill rotWithShape="1">
        <a:blip xmlns:r="http://schemas.openxmlformats.org/officeDocument/2006/relationships" r:embed="rId1"/>
        <a:srcRect l="6434" t="2605" r="7628" b="21519"/>
        <a:stretch/>
      </xdr:blipFill>
      <xdr:spPr>
        <a:xfrm>
          <a:off x="47629" y="47625"/>
          <a:ext cx="7856898" cy="89773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4</xdr:row>
      <xdr:rowOff>77844</xdr:rowOff>
    </xdr:from>
    <xdr:to>
      <xdr:col>10</xdr:col>
      <xdr:colOff>876300</xdr:colOff>
      <xdr:row>45</xdr:row>
      <xdr:rowOff>116087</xdr:rowOff>
    </xdr:to>
    <xdr:pic>
      <xdr:nvPicPr>
        <xdr:cNvPr id="4" name="Picture 3">
          <a:extLst>
            <a:ext uri="{FF2B5EF4-FFF2-40B4-BE49-F238E27FC236}">
              <a16:creationId xmlns:a16="http://schemas.microsoft.com/office/drawing/2014/main" id="{F37C7AD1-FC72-2A0C-E022-ED8C616987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200" y="1401819"/>
          <a:ext cx="9655175" cy="74582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wegmans.com/service/for-our-suppliers.html"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support.smarterx.com/s/article/Wegmans-Requirements-and-FAQs" TargetMode="External"/><Relationship Id="rId2" Type="http://schemas.openxmlformats.org/officeDocument/2006/relationships/hyperlink" Target="https://support.smarterx.com/s/" TargetMode="External"/><Relationship Id="rId1" Type="http://schemas.openxmlformats.org/officeDocument/2006/relationships/hyperlink" Target="https://portal.smarterx.com/sign-up/wegmans" TargetMode="External"/><Relationship Id="rId5" Type="http://schemas.openxmlformats.org/officeDocument/2006/relationships/drawing" Target="../drawings/drawing6.xm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hyperlink" Target="mailto:WintonRdSched@wegmans.com" TargetMode="External"/><Relationship Id="rId13" Type="http://schemas.openxmlformats.org/officeDocument/2006/relationships/vmlDrawing" Target="../drawings/vmlDrawing2.vml"/><Relationship Id="rId3" Type="http://schemas.openxmlformats.org/officeDocument/2006/relationships/hyperlink" Target="https://www.irs.gov/pub/irs-pdf/fw9.pdf" TargetMode="External"/><Relationship Id="rId7" Type="http://schemas.openxmlformats.org/officeDocument/2006/relationships/hyperlink" Target="mailto:inboundlogistics@wegmans.com" TargetMode="External"/><Relationship Id="rId12" Type="http://schemas.openxmlformats.org/officeDocument/2006/relationships/printerSettings" Target="../printerSettings/printerSettings3.bin"/><Relationship Id="rId2" Type="http://schemas.openxmlformats.org/officeDocument/2006/relationships/hyperlink" Target="https://www.irs.gov/pub/irs-pdf/fw8ben.pdf" TargetMode="External"/><Relationship Id="rId1" Type="http://schemas.openxmlformats.org/officeDocument/2006/relationships/hyperlink" Target="https://www.irs.gov/Forms-&amp;-Pubs" TargetMode="External"/><Relationship Id="rId6" Type="http://schemas.openxmlformats.org/officeDocument/2006/relationships/hyperlink" Target="mailto:wegmans@chrobinson.com" TargetMode="External"/><Relationship Id="rId11" Type="http://schemas.openxmlformats.org/officeDocument/2006/relationships/hyperlink" Target="https://www.dec.ny.gov/chemical/124367.html" TargetMode="External"/><Relationship Id="rId5" Type="http://schemas.openxmlformats.org/officeDocument/2006/relationships/hyperlink" Target="https://www.wegmans.com/service/for-our-suppliers.html" TargetMode="External"/><Relationship Id="rId10" Type="http://schemas.openxmlformats.org/officeDocument/2006/relationships/hyperlink" Target="mailto:compliance@plusonesolutions.net" TargetMode="External"/><Relationship Id="rId4" Type="http://schemas.openxmlformats.org/officeDocument/2006/relationships/hyperlink" Target="https://www.wegmans.com/service/for-our-suppliers.html" TargetMode="External"/><Relationship Id="rId9" Type="http://schemas.openxmlformats.org/officeDocument/2006/relationships/hyperlink" Target="https://www.nist.gov/system/files/documents/2017/04/28/1020-3-labeling-guides-count.pdf" TargetMode="External"/><Relationship Id="rId1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fitToPage="1"/>
  </sheetPr>
  <dimension ref="A1:M62"/>
  <sheetViews>
    <sheetView showGridLines="0" tabSelected="1" zoomScale="115" zoomScaleNormal="115" zoomScaleSheetLayoutView="100" workbookViewId="0">
      <selection activeCell="A2" sqref="A2:K2"/>
    </sheetView>
  </sheetViews>
  <sheetFormatPr defaultColWidth="8.625" defaultRowHeight="15" customHeight="1" x14ac:dyDescent="0.2"/>
  <cols>
    <col min="1" max="10" width="8.625" style="192"/>
    <col min="11" max="11" width="9.375" style="192" customWidth="1"/>
    <col min="12" max="16384" width="8.625" style="192"/>
  </cols>
  <sheetData>
    <row r="1" spans="1:13" ht="15" customHeight="1" thickBot="1" x14ac:dyDescent="0.25">
      <c r="A1" s="308" t="s">
        <v>136</v>
      </c>
      <c r="B1" s="309"/>
      <c r="C1" s="309"/>
      <c r="D1" s="309"/>
      <c r="E1" s="309"/>
      <c r="F1" s="309"/>
      <c r="G1" s="309"/>
      <c r="H1" s="309"/>
      <c r="I1" s="309"/>
      <c r="J1" s="309"/>
      <c r="K1" s="310"/>
    </row>
    <row r="2" spans="1:13" ht="15" customHeight="1" thickBot="1" x14ac:dyDescent="0.25">
      <c r="A2" s="324" t="str">
        <f>'Item Detail'!$H$1</f>
        <v>Version 2024.12.05</v>
      </c>
      <c r="B2" s="325"/>
      <c r="C2" s="325"/>
      <c r="D2" s="325"/>
      <c r="E2" s="325"/>
      <c r="F2" s="325"/>
      <c r="G2" s="325"/>
      <c r="H2" s="325"/>
      <c r="I2" s="325"/>
      <c r="J2" s="325"/>
      <c r="K2" s="326"/>
    </row>
    <row r="3" spans="1:13" ht="15" customHeight="1" x14ac:dyDescent="0.2">
      <c r="A3" s="315" t="s">
        <v>169</v>
      </c>
      <c r="B3" s="302"/>
      <c r="C3" s="302"/>
      <c r="D3" s="302"/>
      <c r="E3" s="302"/>
      <c r="F3" s="302"/>
      <c r="G3" s="302"/>
      <c r="H3" s="302"/>
      <c r="I3" s="302"/>
      <c r="J3" s="302"/>
      <c r="K3" s="303"/>
      <c r="L3" s="193"/>
      <c r="M3" s="193"/>
    </row>
    <row r="4" spans="1:13" ht="15" customHeight="1" x14ac:dyDescent="0.2">
      <c r="A4" s="315"/>
      <c r="B4" s="302"/>
      <c r="C4" s="302"/>
      <c r="D4" s="302"/>
      <c r="E4" s="302"/>
      <c r="F4" s="302"/>
      <c r="G4" s="302"/>
      <c r="H4" s="302"/>
      <c r="I4" s="302"/>
      <c r="J4" s="302"/>
      <c r="K4" s="303"/>
      <c r="L4" s="193"/>
      <c r="M4" s="193"/>
    </row>
    <row r="5" spans="1:13" ht="15" customHeight="1" x14ac:dyDescent="0.2">
      <c r="A5" s="315"/>
      <c r="B5" s="302"/>
      <c r="C5" s="302"/>
      <c r="D5" s="302"/>
      <c r="E5" s="302"/>
      <c r="F5" s="302"/>
      <c r="G5" s="302"/>
      <c r="H5" s="302"/>
      <c r="I5" s="302"/>
      <c r="J5" s="302"/>
      <c r="K5" s="303"/>
      <c r="L5" s="194"/>
      <c r="M5" s="194"/>
    </row>
    <row r="6" spans="1:13" ht="15" customHeight="1" thickBot="1" x14ac:dyDescent="0.25">
      <c r="A6" s="316" t="s">
        <v>140</v>
      </c>
      <c r="B6" s="317"/>
      <c r="C6" s="317"/>
      <c r="D6" s="317"/>
      <c r="E6" s="317"/>
      <c r="F6" s="317"/>
      <c r="G6" s="317"/>
      <c r="H6" s="317"/>
      <c r="I6" s="317"/>
      <c r="J6" s="317"/>
      <c r="K6" s="318"/>
    </row>
    <row r="7" spans="1:13" ht="15" customHeight="1" thickBot="1" x14ac:dyDescent="0.25">
      <c r="A7" s="308" t="s">
        <v>116</v>
      </c>
      <c r="B7" s="309"/>
      <c r="C7" s="309"/>
      <c r="D7" s="309"/>
      <c r="E7" s="309"/>
      <c r="F7" s="309"/>
      <c r="G7" s="309"/>
      <c r="H7" s="309"/>
      <c r="I7" s="309"/>
      <c r="J7" s="309"/>
      <c r="K7" s="310"/>
    </row>
    <row r="8" spans="1:13" ht="15" customHeight="1" x14ac:dyDescent="0.2">
      <c r="A8" s="321" t="s">
        <v>217</v>
      </c>
      <c r="B8" s="322"/>
      <c r="C8" s="322"/>
      <c r="D8" s="322"/>
      <c r="E8" s="322"/>
      <c r="F8" s="322"/>
      <c r="G8" s="322"/>
      <c r="H8" s="322"/>
      <c r="I8" s="322"/>
      <c r="J8" s="322"/>
      <c r="K8" s="323"/>
    </row>
    <row r="9" spans="1:13" ht="15" customHeight="1" x14ac:dyDescent="0.2">
      <c r="A9" s="195" t="s">
        <v>107</v>
      </c>
      <c r="B9" s="319" t="s">
        <v>218</v>
      </c>
      <c r="C9" s="319"/>
      <c r="D9" s="319"/>
      <c r="E9" s="319"/>
      <c r="F9" s="319"/>
      <c r="G9" s="319"/>
      <c r="H9" s="319"/>
      <c r="I9" s="319"/>
      <c r="J9" s="319"/>
      <c r="K9" s="320"/>
    </row>
    <row r="10" spans="1:13" ht="15" customHeight="1" x14ac:dyDescent="0.2">
      <c r="A10" s="195"/>
      <c r="B10" s="319"/>
      <c r="C10" s="319"/>
      <c r="D10" s="319"/>
      <c r="E10" s="319"/>
      <c r="F10" s="319"/>
      <c r="G10" s="319"/>
      <c r="H10" s="319"/>
      <c r="I10" s="319"/>
      <c r="J10" s="319"/>
      <c r="K10" s="320"/>
    </row>
    <row r="11" spans="1:13" ht="15" customHeight="1" x14ac:dyDescent="0.2">
      <c r="A11" s="195" t="s">
        <v>107</v>
      </c>
      <c r="B11" s="302" t="s">
        <v>170</v>
      </c>
      <c r="C11" s="302"/>
      <c r="D11" s="302"/>
      <c r="E11" s="302"/>
      <c r="F11" s="302"/>
      <c r="G11" s="302"/>
      <c r="H11" s="302"/>
      <c r="I11" s="302"/>
      <c r="J11" s="302"/>
      <c r="K11" s="303"/>
    </row>
    <row r="12" spans="1:13" ht="15" customHeight="1" x14ac:dyDescent="0.2">
      <c r="A12" s="195"/>
      <c r="B12" s="302"/>
      <c r="C12" s="302"/>
      <c r="D12" s="302"/>
      <c r="E12" s="302"/>
      <c r="F12" s="302"/>
      <c r="G12" s="302"/>
      <c r="H12" s="302"/>
      <c r="I12" s="302"/>
      <c r="J12" s="302"/>
      <c r="K12" s="303"/>
    </row>
    <row r="13" spans="1:13" ht="15" customHeight="1" x14ac:dyDescent="0.2">
      <c r="A13" s="195" t="s">
        <v>107</v>
      </c>
      <c r="B13" s="304" t="s">
        <v>171</v>
      </c>
      <c r="C13" s="304"/>
      <c r="D13" s="304"/>
      <c r="E13" s="304"/>
      <c r="F13" s="304"/>
      <c r="G13" s="304"/>
      <c r="H13" s="304"/>
      <c r="I13" s="304"/>
      <c r="J13" s="304"/>
      <c r="K13" s="305"/>
    </row>
    <row r="14" spans="1:13" ht="15" customHeight="1" x14ac:dyDescent="0.2">
      <c r="A14" s="195" t="s">
        <v>107</v>
      </c>
      <c r="B14" s="302" t="s">
        <v>106</v>
      </c>
      <c r="C14" s="302"/>
      <c r="D14" s="302"/>
      <c r="E14" s="302"/>
      <c r="F14" s="302"/>
      <c r="G14" s="302"/>
      <c r="H14" s="302"/>
      <c r="I14" s="302"/>
      <c r="J14" s="302"/>
      <c r="K14" s="303"/>
    </row>
    <row r="15" spans="1:13" ht="15" customHeight="1" x14ac:dyDescent="0.2">
      <c r="A15" s="196"/>
      <c r="B15" s="302"/>
      <c r="C15" s="302"/>
      <c r="D15" s="302"/>
      <c r="E15" s="302"/>
      <c r="F15" s="302"/>
      <c r="G15" s="302"/>
      <c r="H15" s="302"/>
      <c r="I15" s="302"/>
      <c r="J15" s="302"/>
      <c r="K15" s="303"/>
    </row>
    <row r="16" spans="1:13" ht="15" customHeight="1" x14ac:dyDescent="0.2">
      <c r="A16" s="196"/>
      <c r="B16" s="194"/>
      <c r="C16" s="194"/>
      <c r="D16" s="194"/>
      <c r="E16" s="194"/>
      <c r="F16" s="194"/>
      <c r="G16" s="194"/>
      <c r="H16" s="194"/>
      <c r="I16" s="194"/>
      <c r="J16" s="194"/>
      <c r="K16" s="235"/>
    </row>
    <row r="17" spans="1:11" ht="15" customHeight="1" x14ac:dyDescent="0.2">
      <c r="A17" s="299" t="s">
        <v>209</v>
      </c>
      <c r="B17" s="311"/>
      <c r="C17" s="311"/>
      <c r="D17" s="311"/>
      <c r="E17" s="311"/>
      <c r="F17" s="311"/>
      <c r="G17" s="311"/>
      <c r="H17" s="311"/>
      <c r="I17" s="311"/>
      <c r="J17" s="311"/>
      <c r="K17" s="312"/>
    </row>
    <row r="18" spans="1:11" ht="15" customHeight="1" x14ac:dyDescent="0.2">
      <c r="A18" s="195" t="s">
        <v>107</v>
      </c>
      <c r="B18" s="313" t="s">
        <v>210</v>
      </c>
      <c r="C18" s="313"/>
      <c r="D18" s="313"/>
      <c r="E18" s="313"/>
      <c r="F18" s="313"/>
      <c r="G18" s="313"/>
      <c r="H18" s="313"/>
      <c r="I18" s="313"/>
      <c r="J18" s="313"/>
      <c r="K18" s="314"/>
    </row>
    <row r="19" spans="1:11" ht="15" customHeight="1" x14ac:dyDescent="0.2">
      <c r="A19" s="195" t="s">
        <v>107</v>
      </c>
      <c r="B19" s="302" t="s">
        <v>211</v>
      </c>
      <c r="C19" s="302"/>
      <c r="D19" s="302"/>
      <c r="E19" s="302"/>
      <c r="F19" s="302"/>
      <c r="G19" s="302"/>
      <c r="H19" s="302"/>
      <c r="I19" s="302"/>
      <c r="J19" s="302"/>
      <c r="K19" s="303"/>
    </row>
    <row r="20" spans="1:11" ht="15" customHeight="1" x14ac:dyDescent="0.2">
      <c r="A20" s="195" t="s">
        <v>144</v>
      </c>
      <c r="B20" s="302" t="s">
        <v>212</v>
      </c>
      <c r="C20" s="302"/>
      <c r="D20" s="302"/>
      <c r="E20" s="302"/>
      <c r="F20" s="302"/>
      <c r="G20" s="302"/>
      <c r="H20" s="302"/>
      <c r="I20" s="302"/>
      <c r="J20" s="302"/>
      <c r="K20" s="303"/>
    </row>
    <row r="21" spans="1:11" ht="15" customHeight="1" x14ac:dyDescent="0.2">
      <c r="A21" s="195" t="s">
        <v>107</v>
      </c>
      <c r="B21" s="302" t="s">
        <v>213</v>
      </c>
      <c r="C21" s="302"/>
      <c r="D21" s="302"/>
      <c r="E21" s="302"/>
      <c r="F21" s="302"/>
      <c r="G21" s="302"/>
      <c r="H21" s="302"/>
      <c r="I21" s="302"/>
      <c r="J21" s="302"/>
      <c r="K21" s="303"/>
    </row>
    <row r="22" spans="1:11" ht="15" customHeight="1" x14ac:dyDescent="0.2">
      <c r="A22" s="195" t="s">
        <v>107</v>
      </c>
      <c r="B22" s="304" t="s">
        <v>214</v>
      </c>
      <c r="C22" s="304"/>
      <c r="D22" s="304"/>
      <c r="E22" s="304"/>
      <c r="F22" s="304"/>
      <c r="G22" s="304"/>
      <c r="H22" s="304"/>
      <c r="I22" s="304"/>
      <c r="J22" s="304"/>
      <c r="K22" s="305"/>
    </row>
    <row r="23" spans="1:11" ht="15" customHeight="1" x14ac:dyDescent="0.2">
      <c r="A23" s="195" t="s">
        <v>144</v>
      </c>
      <c r="B23" s="304" t="s">
        <v>215</v>
      </c>
      <c r="C23" s="304"/>
      <c r="D23" s="304"/>
      <c r="E23" s="304"/>
      <c r="F23" s="304"/>
      <c r="G23" s="304"/>
      <c r="H23" s="304"/>
      <c r="I23" s="304"/>
      <c r="J23" s="304"/>
      <c r="K23" s="305"/>
    </row>
    <row r="24" spans="1:11" ht="15" customHeight="1" x14ac:dyDescent="0.2">
      <c r="A24" s="195" t="s">
        <v>107</v>
      </c>
      <c r="B24" s="304" t="s">
        <v>216</v>
      </c>
      <c r="C24" s="304"/>
      <c r="D24" s="304"/>
      <c r="E24" s="304"/>
      <c r="F24" s="304"/>
      <c r="G24" s="304"/>
      <c r="H24" s="304"/>
      <c r="I24" s="304"/>
      <c r="J24" s="304"/>
      <c r="K24" s="305"/>
    </row>
    <row r="25" spans="1:11" ht="15" customHeight="1" x14ac:dyDescent="0.2">
      <c r="A25" s="197"/>
      <c r="K25" s="238"/>
    </row>
    <row r="26" spans="1:11" ht="15" customHeight="1" x14ac:dyDescent="0.2">
      <c r="A26" s="299" t="s">
        <v>104</v>
      </c>
      <c r="B26" s="300"/>
      <c r="C26" s="300"/>
      <c r="D26" s="300"/>
      <c r="E26" s="300"/>
      <c r="F26" s="300"/>
      <c r="G26" s="300"/>
      <c r="H26" s="300"/>
      <c r="I26" s="300"/>
      <c r="J26" s="300"/>
      <c r="K26" s="301"/>
    </row>
    <row r="27" spans="1:11" ht="15" customHeight="1" x14ac:dyDescent="0.2">
      <c r="A27" s="195" t="s">
        <v>107</v>
      </c>
      <c r="B27" s="304" t="s">
        <v>172</v>
      </c>
      <c r="C27" s="304"/>
      <c r="D27" s="304"/>
      <c r="E27" s="304"/>
      <c r="F27" s="304"/>
      <c r="G27" s="304"/>
      <c r="H27" s="304"/>
      <c r="I27" s="304"/>
      <c r="J27" s="304"/>
      <c r="K27" s="305"/>
    </row>
    <row r="28" spans="1:11" ht="15" customHeight="1" x14ac:dyDescent="0.2">
      <c r="A28" s="195" t="s">
        <v>107</v>
      </c>
      <c r="B28" s="304" t="s">
        <v>173</v>
      </c>
      <c r="C28" s="304"/>
      <c r="D28" s="304"/>
      <c r="E28" s="304"/>
      <c r="F28" s="304"/>
      <c r="G28" s="304"/>
      <c r="H28" s="304"/>
      <c r="I28" s="304"/>
      <c r="J28" s="304"/>
      <c r="K28" s="305"/>
    </row>
    <row r="29" spans="1:11" ht="15" customHeight="1" x14ac:dyDescent="0.2">
      <c r="A29" s="195"/>
      <c r="B29" s="236"/>
      <c r="C29" s="236"/>
      <c r="D29" s="236"/>
      <c r="E29" s="236"/>
      <c r="F29" s="236"/>
      <c r="G29" s="236"/>
      <c r="H29" s="236"/>
      <c r="I29" s="236"/>
      <c r="J29" s="236"/>
      <c r="K29" s="237"/>
    </row>
    <row r="30" spans="1:11" ht="15" customHeight="1" x14ac:dyDescent="0.2">
      <c r="A30" s="299" t="s">
        <v>613</v>
      </c>
      <c r="B30" s="300"/>
      <c r="C30" s="300"/>
      <c r="D30" s="300"/>
      <c r="E30" s="300"/>
      <c r="F30" s="300"/>
      <c r="G30" s="300"/>
      <c r="H30" s="300"/>
      <c r="I30" s="300"/>
      <c r="J30" s="300"/>
      <c r="K30" s="301"/>
    </row>
    <row r="31" spans="1:11" ht="15" customHeight="1" x14ac:dyDescent="0.2">
      <c r="A31" s="195" t="s">
        <v>107</v>
      </c>
      <c r="B31" s="327" t="s">
        <v>618</v>
      </c>
      <c r="C31" s="327"/>
      <c r="D31" s="327"/>
      <c r="E31" s="327"/>
      <c r="F31" s="327"/>
      <c r="G31" s="327"/>
      <c r="H31" s="327"/>
      <c r="I31" s="327"/>
      <c r="J31" s="327"/>
      <c r="K31" s="328"/>
    </row>
    <row r="32" spans="1:11" ht="15" customHeight="1" x14ac:dyDescent="0.2">
      <c r="A32" s="195" t="s">
        <v>107</v>
      </c>
      <c r="B32" s="304" t="s">
        <v>614</v>
      </c>
      <c r="C32" s="304"/>
      <c r="D32" s="304"/>
      <c r="E32" s="304"/>
      <c r="F32" s="304"/>
      <c r="G32" s="304"/>
      <c r="H32" s="304"/>
      <c r="I32" s="304"/>
      <c r="J32" s="304"/>
      <c r="K32" s="305"/>
    </row>
    <row r="33" spans="1:11" ht="15" customHeight="1" x14ac:dyDescent="0.2">
      <c r="A33" s="195" t="s">
        <v>107</v>
      </c>
      <c r="B33" s="304" t="s">
        <v>617</v>
      </c>
      <c r="C33" s="304"/>
      <c r="D33" s="304"/>
      <c r="E33" s="304"/>
      <c r="F33" s="304"/>
      <c r="G33" s="304"/>
      <c r="H33" s="304"/>
      <c r="I33" s="304"/>
      <c r="J33" s="304"/>
      <c r="K33" s="305"/>
    </row>
    <row r="34" spans="1:11" ht="15" customHeight="1" x14ac:dyDescent="0.2">
      <c r="A34" s="195" t="s">
        <v>107</v>
      </c>
      <c r="B34" s="304" t="s">
        <v>615</v>
      </c>
      <c r="C34" s="304"/>
      <c r="D34" s="304"/>
      <c r="E34" s="304"/>
      <c r="F34" s="304"/>
      <c r="G34" s="304"/>
      <c r="H34" s="304"/>
      <c r="I34" s="304"/>
      <c r="J34" s="304"/>
      <c r="K34" s="305"/>
    </row>
    <row r="35" spans="1:11" ht="15" customHeight="1" x14ac:dyDescent="0.2">
      <c r="A35" s="195"/>
      <c r="B35" s="236"/>
      <c r="C35" s="236"/>
      <c r="D35" s="236"/>
      <c r="E35" s="236"/>
      <c r="F35" s="236"/>
      <c r="G35" s="236"/>
      <c r="H35" s="236"/>
      <c r="I35" s="236"/>
      <c r="J35" s="236"/>
      <c r="K35" s="237"/>
    </row>
    <row r="36" spans="1:11" ht="15" customHeight="1" x14ac:dyDescent="0.2">
      <c r="A36" s="299" t="s">
        <v>105</v>
      </c>
      <c r="B36" s="300"/>
      <c r="C36" s="300"/>
      <c r="D36" s="300"/>
      <c r="E36" s="300"/>
      <c r="F36" s="300"/>
      <c r="G36" s="300"/>
      <c r="H36" s="300"/>
      <c r="I36" s="300"/>
      <c r="J36" s="300"/>
      <c r="K36" s="301"/>
    </row>
    <row r="37" spans="1:11" ht="15" customHeight="1" x14ac:dyDescent="0.2">
      <c r="A37" s="195" t="s">
        <v>107</v>
      </c>
      <c r="B37" s="302" t="s">
        <v>174</v>
      </c>
      <c r="C37" s="302"/>
      <c r="D37" s="302"/>
      <c r="E37" s="302"/>
      <c r="F37" s="302"/>
      <c r="G37" s="302"/>
      <c r="H37" s="302"/>
      <c r="I37" s="302"/>
      <c r="J37" s="302"/>
      <c r="K37" s="303"/>
    </row>
    <row r="38" spans="1:11" ht="15" customHeight="1" x14ac:dyDescent="0.2">
      <c r="A38" s="195"/>
      <c r="B38" s="194"/>
      <c r="C38" s="194"/>
      <c r="D38" s="194"/>
      <c r="E38" s="194"/>
      <c r="F38" s="194"/>
      <c r="G38" s="194"/>
      <c r="H38" s="194"/>
      <c r="I38" s="194"/>
      <c r="J38" s="194"/>
      <c r="K38" s="235"/>
    </row>
    <row r="39" spans="1:11" ht="15" customHeight="1" x14ac:dyDescent="0.2">
      <c r="A39" s="299" t="s">
        <v>166</v>
      </c>
      <c r="B39" s="300"/>
      <c r="C39" s="300"/>
      <c r="D39" s="300"/>
      <c r="E39" s="300"/>
      <c r="F39" s="300"/>
      <c r="G39" s="300"/>
      <c r="H39" s="300"/>
      <c r="I39" s="300"/>
      <c r="J39" s="300"/>
      <c r="K39" s="301"/>
    </row>
    <row r="40" spans="1:11" ht="15" customHeight="1" x14ac:dyDescent="0.2">
      <c r="A40" s="195" t="s">
        <v>107</v>
      </c>
      <c r="B40" s="302" t="s">
        <v>175</v>
      </c>
      <c r="C40" s="302"/>
      <c r="D40" s="302"/>
      <c r="E40" s="302"/>
      <c r="F40" s="302"/>
      <c r="G40" s="302"/>
      <c r="H40" s="302"/>
      <c r="I40" s="302"/>
      <c r="J40" s="302"/>
      <c r="K40" s="303"/>
    </row>
    <row r="41" spans="1:11" ht="15" customHeight="1" x14ac:dyDescent="0.2">
      <c r="A41" s="197"/>
      <c r="B41" s="193"/>
      <c r="C41" s="193"/>
      <c r="D41" s="193"/>
      <c r="E41" s="193"/>
      <c r="F41" s="193"/>
      <c r="G41" s="193"/>
      <c r="H41" s="193"/>
      <c r="I41" s="193"/>
      <c r="J41" s="193"/>
      <c r="K41" s="198"/>
    </row>
    <row r="42" spans="1:11" ht="15" customHeight="1" x14ac:dyDescent="0.2">
      <c r="A42" s="299" t="s">
        <v>219</v>
      </c>
      <c r="B42" s="311"/>
      <c r="C42" s="311"/>
      <c r="D42" s="311"/>
      <c r="E42" s="311"/>
      <c r="F42" s="311"/>
      <c r="G42" s="311"/>
      <c r="H42" s="311"/>
      <c r="I42" s="311"/>
      <c r="J42" s="311"/>
      <c r="K42" s="312"/>
    </row>
    <row r="43" spans="1:11" ht="15" customHeight="1" x14ac:dyDescent="0.2">
      <c r="A43" s="195" t="s">
        <v>107</v>
      </c>
      <c r="B43" s="302" t="s">
        <v>220</v>
      </c>
      <c r="C43" s="302"/>
      <c r="D43" s="302"/>
      <c r="E43" s="302"/>
      <c r="F43" s="302"/>
      <c r="G43" s="302"/>
      <c r="H43" s="302"/>
      <c r="I43" s="302"/>
      <c r="J43" s="302"/>
      <c r="K43" s="303"/>
    </row>
    <row r="44" spans="1:11" ht="15" customHeight="1" x14ac:dyDescent="0.2">
      <c r="A44" s="197"/>
      <c r="B44" s="302" t="s">
        <v>221</v>
      </c>
      <c r="C44" s="302"/>
      <c r="D44" s="302"/>
      <c r="E44" s="302"/>
      <c r="F44" s="302"/>
      <c r="G44" s="302"/>
      <c r="H44" s="302"/>
      <c r="I44" s="302"/>
      <c r="J44" s="302"/>
      <c r="K44" s="303"/>
    </row>
    <row r="45" spans="1:11" ht="15" customHeight="1" x14ac:dyDescent="0.2">
      <c r="A45" s="197"/>
      <c r="B45" s="194"/>
      <c r="C45" s="194"/>
      <c r="D45" s="194"/>
      <c r="E45" s="194"/>
      <c r="F45" s="194"/>
      <c r="G45" s="194"/>
      <c r="H45" s="194"/>
      <c r="I45" s="194"/>
      <c r="J45" s="194"/>
      <c r="K45" s="235"/>
    </row>
    <row r="46" spans="1:11" ht="15" customHeight="1" x14ac:dyDescent="0.2">
      <c r="A46" s="299" t="s">
        <v>167</v>
      </c>
      <c r="B46" s="300"/>
      <c r="C46" s="300"/>
      <c r="D46" s="300"/>
      <c r="E46" s="300"/>
      <c r="F46" s="300"/>
      <c r="G46" s="300"/>
      <c r="H46" s="300"/>
      <c r="I46" s="300"/>
      <c r="J46" s="300"/>
      <c r="K46" s="301"/>
    </row>
    <row r="47" spans="1:11" ht="15" customHeight="1" x14ac:dyDescent="0.2">
      <c r="A47" s="195" t="s">
        <v>107</v>
      </c>
      <c r="B47" s="302" t="s">
        <v>168</v>
      </c>
      <c r="C47" s="302"/>
      <c r="D47" s="302"/>
      <c r="E47" s="302"/>
      <c r="F47" s="302"/>
      <c r="G47" s="302"/>
      <c r="H47" s="302"/>
      <c r="I47" s="302"/>
      <c r="J47" s="302"/>
      <c r="K47" s="303"/>
    </row>
    <row r="48" spans="1:11" ht="15" customHeight="1" x14ac:dyDescent="0.2">
      <c r="A48" s="197"/>
      <c r="B48" s="194"/>
      <c r="C48" s="194"/>
      <c r="D48" s="194"/>
      <c r="E48" s="194"/>
      <c r="F48" s="194"/>
      <c r="G48" s="194"/>
      <c r="H48" s="194"/>
      <c r="I48" s="194"/>
      <c r="J48" s="194"/>
      <c r="K48" s="235"/>
    </row>
    <row r="49" spans="1:11" ht="15" customHeight="1" x14ac:dyDescent="0.2">
      <c r="A49" s="299" t="s">
        <v>258</v>
      </c>
      <c r="B49" s="300"/>
      <c r="C49" s="300"/>
      <c r="D49" s="300"/>
      <c r="E49" s="300"/>
      <c r="F49" s="300"/>
      <c r="G49" s="300"/>
      <c r="H49" s="300"/>
      <c r="I49" s="300"/>
      <c r="J49" s="300"/>
      <c r="K49" s="301"/>
    </row>
    <row r="50" spans="1:11" ht="15" customHeight="1" x14ac:dyDescent="0.2">
      <c r="A50" s="195" t="s">
        <v>107</v>
      </c>
      <c r="B50" s="302" t="s">
        <v>259</v>
      </c>
      <c r="C50" s="302"/>
      <c r="D50" s="302"/>
      <c r="E50" s="302"/>
      <c r="F50" s="302"/>
      <c r="G50" s="302"/>
      <c r="H50" s="302"/>
      <c r="I50" s="302"/>
      <c r="J50" s="302"/>
      <c r="K50" s="303"/>
    </row>
    <row r="51" spans="1:11" ht="15" customHeight="1" x14ac:dyDescent="0.2">
      <c r="A51" s="195" t="s">
        <v>107</v>
      </c>
      <c r="B51" s="302" t="s">
        <v>260</v>
      </c>
      <c r="C51" s="302"/>
      <c r="D51" s="302"/>
      <c r="E51" s="302"/>
      <c r="F51" s="302"/>
      <c r="G51" s="302"/>
      <c r="H51" s="302"/>
      <c r="I51" s="302"/>
      <c r="J51" s="302"/>
      <c r="K51" s="303"/>
    </row>
    <row r="52" spans="1:11" ht="15" customHeight="1" x14ac:dyDescent="0.2">
      <c r="A52" s="197"/>
      <c r="B52" s="194"/>
      <c r="C52" s="194"/>
      <c r="D52" s="194"/>
      <c r="E52" s="194"/>
      <c r="F52" s="194"/>
      <c r="G52" s="194"/>
      <c r="H52" s="194"/>
      <c r="I52" s="194"/>
      <c r="J52" s="194"/>
      <c r="K52" s="235"/>
    </row>
    <row r="53" spans="1:11" ht="15" customHeight="1" x14ac:dyDescent="0.2">
      <c r="A53" s="299" t="s">
        <v>165</v>
      </c>
      <c r="B53" s="311"/>
      <c r="C53" s="311"/>
      <c r="D53" s="311"/>
      <c r="E53" s="311"/>
      <c r="F53" s="311"/>
      <c r="G53" s="311"/>
      <c r="H53" s="311"/>
      <c r="I53" s="311"/>
      <c r="J53" s="311"/>
      <c r="K53" s="312"/>
    </row>
    <row r="54" spans="1:11" ht="15" customHeight="1" x14ac:dyDescent="0.2">
      <c r="A54" s="195" t="s">
        <v>107</v>
      </c>
      <c r="B54" s="302" t="s">
        <v>222</v>
      </c>
      <c r="C54" s="302"/>
      <c r="D54" s="302"/>
      <c r="E54" s="302"/>
      <c r="F54" s="302"/>
      <c r="G54" s="302"/>
      <c r="H54" s="302"/>
      <c r="I54" s="302"/>
      <c r="J54" s="302"/>
      <c r="K54" s="303"/>
    </row>
    <row r="55" spans="1:11" ht="15" customHeight="1" x14ac:dyDescent="0.2">
      <c r="A55" s="195" t="s">
        <v>144</v>
      </c>
      <c r="B55" s="306" t="s">
        <v>223</v>
      </c>
      <c r="C55" s="306"/>
      <c r="D55" s="306"/>
      <c r="E55" s="306"/>
      <c r="F55" s="306"/>
      <c r="G55" s="306"/>
      <c r="H55" s="306"/>
      <c r="I55" s="306"/>
      <c r="J55" s="306"/>
      <c r="K55" s="307"/>
    </row>
    <row r="56" spans="1:11" ht="15" customHeight="1" x14ac:dyDescent="0.2">
      <c r="A56" s="195" t="s">
        <v>107</v>
      </c>
      <c r="B56" s="302" t="s">
        <v>601</v>
      </c>
      <c r="C56" s="302"/>
      <c r="D56" s="302"/>
      <c r="E56" s="302"/>
      <c r="F56" s="302"/>
      <c r="G56" s="302"/>
      <c r="H56" s="302"/>
      <c r="I56" s="302"/>
      <c r="J56" s="302"/>
      <c r="K56" s="303"/>
    </row>
    <row r="57" spans="1:11" ht="15" customHeight="1" x14ac:dyDescent="0.2">
      <c r="A57" s="195"/>
      <c r="B57" s="194"/>
      <c r="C57" s="194"/>
      <c r="D57" s="194"/>
      <c r="E57" s="194"/>
      <c r="F57" s="194"/>
      <c r="G57" s="194"/>
      <c r="H57" s="194"/>
      <c r="I57" s="194"/>
      <c r="J57" s="194"/>
      <c r="K57" s="235"/>
    </row>
    <row r="58" spans="1:11" ht="15" customHeight="1" x14ac:dyDescent="0.2">
      <c r="A58" s="299" t="s">
        <v>595</v>
      </c>
      <c r="B58" s="300"/>
      <c r="C58" s="300"/>
      <c r="D58" s="300"/>
      <c r="E58" s="300"/>
      <c r="F58" s="300"/>
      <c r="G58" s="300"/>
      <c r="H58" s="300"/>
      <c r="I58" s="300"/>
      <c r="J58" s="300"/>
      <c r="K58" s="301"/>
    </row>
    <row r="59" spans="1:11" ht="15" customHeight="1" x14ac:dyDescent="0.2">
      <c r="A59" s="195" t="s">
        <v>107</v>
      </c>
      <c r="B59" s="302" t="s">
        <v>596</v>
      </c>
      <c r="C59" s="302"/>
      <c r="D59" s="302"/>
      <c r="E59" s="302"/>
      <c r="F59" s="302"/>
      <c r="G59" s="302"/>
      <c r="H59" s="302"/>
      <c r="I59" s="302"/>
      <c r="J59" s="302"/>
      <c r="K59" s="303"/>
    </row>
    <row r="60" spans="1:11" ht="15" customHeight="1" x14ac:dyDescent="0.2">
      <c r="A60" s="195" t="s">
        <v>107</v>
      </c>
      <c r="B60" s="302" t="s">
        <v>597</v>
      </c>
      <c r="C60" s="302"/>
      <c r="D60" s="302"/>
      <c r="E60" s="302"/>
      <c r="F60" s="302"/>
      <c r="G60" s="302"/>
      <c r="H60" s="302"/>
      <c r="I60" s="302"/>
      <c r="J60" s="302"/>
      <c r="K60" s="303"/>
    </row>
    <row r="61" spans="1:11" ht="15" customHeight="1" thickBot="1" x14ac:dyDescent="0.25">
      <c r="A61" s="239"/>
      <c r="B61" s="240"/>
      <c r="C61" s="240"/>
      <c r="D61" s="240"/>
      <c r="E61" s="240"/>
      <c r="F61" s="240"/>
      <c r="G61" s="240"/>
      <c r="H61" s="240"/>
      <c r="I61" s="240"/>
      <c r="J61" s="240"/>
      <c r="K61" s="241"/>
    </row>
    <row r="62" spans="1:11" ht="15" customHeight="1" thickBot="1" x14ac:dyDescent="0.25">
      <c r="A62" s="308" t="s">
        <v>176</v>
      </c>
      <c r="B62" s="309"/>
      <c r="C62" s="309"/>
      <c r="D62" s="309"/>
      <c r="E62" s="309"/>
      <c r="F62" s="309"/>
      <c r="G62" s="309"/>
      <c r="H62" s="309"/>
      <c r="I62" s="309"/>
      <c r="J62" s="309"/>
      <c r="K62" s="310"/>
    </row>
  </sheetData>
  <sheetProtection algorithmName="SHA-512" hashValue="wfrsNSqjGxRjKmbRWzW0gkDcLgiRisYW7WvG0MWmdNbMz0JOpasZrr12wEVVrFyabey7Z03o3o405gJ7MvEsag==" saltValue="p0xenQ9yvj00bP2KsvMGQQ==" spinCount="100000" sheet="1" objects="1" scenarios="1"/>
  <mergeCells count="46">
    <mergeCell ref="B34:K34"/>
    <mergeCell ref="B20:K20"/>
    <mergeCell ref="B21:K21"/>
    <mergeCell ref="B22:K22"/>
    <mergeCell ref="B23:K23"/>
    <mergeCell ref="B24:K24"/>
    <mergeCell ref="B31:K31"/>
    <mergeCell ref="A1:K1"/>
    <mergeCell ref="A3:K5"/>
    <mergeCell ref="A6:K6"/>
    <mergeCell ref="B9:K10"/>
    <mergeCell ref="A7:K7"/>
    <mergeCell ref="A8:K8"/>
    <mergeCell ref="A2:K2"/>
    <mergeCell ref="A62:K62"/>
    <mergeCell ref="B37:K37"/>
    <mergeCell ref="B11:K12"/>
    <mergeCell ref="B13:K13"/>
    <mergeCell ref="B14:K15"/>
    <mergeCell ref="A17:K17"/>
    <mergeCell ref="A26:K26"/>
    <mergeCell ref="A36:K36"/>
    <mergeCell ref="A42:K42"/>
    <mergeCell ref="A53:K53"/>
    <mergeCell ref="A39:K39"/>
    <mergeCell ref="B60:K60"/>
    <mergeCell ref="B19:K19"/>
    <mergeCell ref="B18:K18"/>
    <mergeCell ref="B40:K40"/>
    <mergeCell ref="B27:K27"/>
    <mergeCell ref="A58:K58"/>
    <mergeCell ref="B59:K59"/>
    <mergeCell ref="B28:K28"/>
    <mergeCell ref="B43:K43"/>
    <mergeCell ref="B54:K54"/>
    <mergeCell ref="B55:K55"/>
    <mergeCell ref="A46:K46"/>
    <mergeCell ref="B47:K47"/>
    <mergeCell ref="B44:K44"/>
    <mergeCell ref="B56:K56"/>
    <mergeCell ref="A49:K49"/>
    <mergeCell ref="B50:K50"/>
    <mergeCell ref="B51:K51"/>
    <mergeCell ref="A30:K30"/>
    <mergeCell ref="B32:K32"/>
    <mergeCell ref="B33:K33"/>
  </mergeCells>
  <hyperlinks>
    <hyperlink ref="A6" r:id="rId1" xr:uid="{00000000-0004-0000-0000-000000000000}"/>
    <hyperlink ref="B31:K31" location="'Quality Assurance Memo'!A1" display="Read QUALITY ASSURANCE MEMO" xr:uid="{F82074E3-8F5F-489A-9BF6-E5B79BD47235}"/>
  </hyperlinks>
  <printOptions horizontalCentered="1" verticalCentered="1"/>
  <pageMargins left="0" right="0" top="0" bottom="0" header="0" footer="0"/>
  <pageSetup scale="87" orientation="portrait" r:id="rId2"/>
  <legacy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49C2-B534-465F-8BDA-33A622B3024F}">
  <dimension ref="A1:C51"/>
  <sheetViews>
    <sheetView showGridLines="0" zoomScale="80" zoomScaleNormal="80" workbookViewId="0">
      <selection sqref="A1:A51"/>
    </sheetView>
  </sheetViews>
  <sheetFormatPr defaultRowHeight="14.25" x14ac:dyDescent="0.2"/>
  <cols>
    <col min="1" max="1" width="93.75" customWidth="1"/>
    <col min="2" max="2" width="87" customWidth="1"/>
  </cols>
  <sheetData>
    <row r="1" spans="1:3" x14ac:dyDescent="0.2">
      <c r="A1" s="450"/>
      <c r="B1" s="450"/>
      <c r="C1" s="276" t="str">
        <f>'Item Detail'!$H$1</f>
        <v>Version 2024.12.05</v>
      </c>
    </row>
    <row r="2" spans="1:3" x14ac:dyDescent="0.2">
      <c r="A2" s="451"/>
      <c r="B2" s="451"/>
    </row>
    <row r="3" spans="1:3" x14ac:dyDescent="0.2">
      <c r="A3" s="451"/>
      <c r="B3" s="451"/>
    </row>
    <row r="4" spans="1:3" x14ac:dyDescent="0.2">
      <c r="A4" s="451"/>
      <c r="B4" s="451"/>
    </row>
    <row r="5" spans="1:3" x14ac:dyDescent="0.2">
      <c r="A5" s="451"/>
      <c r="B5" s="451"/>
    </row>
    <row r="6" spans="1:3" x14ac:dyDescent="0.2">
      <c r="A6" s="451"/>
      <c r="B6" s="451"/>
    </row>
    <row r="7" spans="1:3" x14ac:dyDescent="0.2">
      <c r="A7" s="451"/>
      <c r="B7" s="451"/>
    </row>
    <row r="8" spans="1:3" x14ac:dyDescent="0.2">
      <c r="A8" s="451"/>
      <c r="B8" s="451"/>
    </row>
    <row r="9" spans="1:3" x14ac:dyDescent="0.2">
      <c r="A9" s="451"/>
      <c r="B9" s="451"/>
    </row>
    <row r="10" spans="1:3" x14ac:dyDescent="0.2">
      <c r="A10" s="451"/>
      <c r="B10" s="451"/>
    </row>
    <row r="11" spans="1:3" x14ac:dyDescent="0.2">
      <c r="A11" s="451"/>
      <c r="B11" s="451"/>
    </row>
    <row r="12" spans="1:3" x14ac:dyDescent="0.2">
      <c r="A12" s="451"/>
      <c r="B12" s="451"/>
    </row>
    <row r="13" spans="1:3" x14ac:dyDescent="0.2">
      <c r="A13" s="451"/>
      <c r="B13" s="451"/>
    </row>
    <row r="14" spans="1:3" x14ac:dyDescent="0.2">
      <c r="A14" s="451"/>
      <c r="B14" s="451"/>
    </row>
    <row r="15" spans="1:3" x14ac:dyDescent="0.2">
      <c r="A15" s="451"/>
      <c r="B15" s="451"/>
    </row>
    <row r="16" spans="1:3" x14ac:dyDescent="0.2">
      <c r="A16" s="451"/>
      <c r="B16" s="451"/>
    </row>
    <row r="17" spans="1:2" x14ac:dyDescent="0.2">
      <c r="A17" s="451"/>
      <c r="B17" s="451"/>
    </row>
    <row r="18" spans="1:2" x14ac:dyDescent="0.2">
      <c r="A18" s="451"/>
      <c r="B18" s="451"/>
    </row>
    <row r="19" spans="1:2" x14ac:dyDescent="0.2">
      <c r="A19" s="451"/>
      <c r="B19" s="451"/>
    </row>
    <row r="20" spans="1:2" x14ac:dyDescent="0.2">
      <c r="A20" s="451"/>
      <c r="B20" s="451"/>
    </row>
    <row r="21" spans="1:2" x14ac:dyDescent="0.2">
      <c r="A21" s="451"/>
      <c r="B21" s="451"/>
    </row>
    <row r="22" spans="1:2" x14ac:dyDescent="0.2">
      <c r="A22" s="451"/>
      <c r="B22" s="451"/>
    </row>
    <row r="23" spans="1:2" x14ac:dyDescent="0.2">
      <c r="A23" s="451"/>
      <c r="B23" s="451"/>
    </row>
    <row r="24" spans="1:2" x14ac:dyDescent="0.2">
      <c r="A24" s="451"/>
      <c r="B24" s="451"/>
    </row>
    <row r="25" spans="1:2" x14ac:dyDescent="0.2">
      <c r="A25" s="451"/>
      <c r="B25" s="451"/>
    </row>
    <row r="26" spans="1:2" x14ac:dyDescent="0.2">
      <c r="A26" s="451"/>
      <c r="B26" s="451"/>
    </row>
    <row r="27" spans="1:2" x14ac:dyDescent="0.2">
      <c r="A27" s="451"/>
      <c r="B27" s="451"/>
    </row>
    <row r="28" spans="1:2" x14ac:dyDescent="0.2">
      <c r="A28" s="451"/>
      <c r="B28" s="451"/>
    </row>
    <row r="29" spans="1:2" x14ac:dyDescent="0.2">
      <c r="A29" s="451"/>
      <c r="B29" s="451"/>
    </row>
    <row r="30" spans="1:2" x14ac:dyDescent="0.2">
      <c r="A30" s="451"/>
      <c r="B30" s="451"/>
    </row>
    <row r="31" spans="1:2" x14ac:dyDescent="0.2">
      <c r="A31" s="451"/>
      <c r="B31" s="451"/>
    </row>
    <row r="32" spans="1:2" x14ac:dyDescent="0.2">
      <c r="A32" s="451"/>
      <c r="B32" s="451"/>
    </row>
    <row r="33" spans="1:2" x14ac:dyDescent="0.2">
      <c r="A33" s="451"/>
      <c r="B33" s="451"/>
    </row>
    <row r="34" spans="1:2" x14ac:dyDescent="0.2">
      <c r="A34" s="451"/>
      <c r="B34" s="451"/>
    </row>
    <row r="35" spans="1:2" x14ac:dyDescent="0.2">
      <c r="A35" s="451"/>
      <c r="B35" s="451"/>
    </row>
    <row r="36" spans="1:2" x14ac:dyDescent="0.2">
      <c r="A36" s="451"/>
      <c r="B36" s="451"/>
    </row>
    <row r="37" spans="1:2" x14ac:dyDescent="0.2">
      <c r="A37" s="451"/>
      <c r="B37" s="451"/>
    </row>
    <row r="38" spans="1:2" x14ac:dyDescent="0.2">
      <c r="A38" s="451"/>
      <c r="B38" s="451"/>
    </row>
    <row r="39" spans="1:2" x14ac:dyDescent="0.2">
      <c r="A39" s="451"/>
      <c r="B39" s="451"/>
    </row>
    <row r="40" spans="1:2" x14ac:dyDescent="0.2">
      <c r="A40" s="451"/>
      <c r="B40" s="451"/>
    </row>
    <row r="41" spans="1:2" x14ac:dyDescent="0.2">
      <c r="A41" s="451"/>
      <c r="B41" s="451"/>
    </row>
    <row r="42" spans="1:2" x14ac:dyDescent="0.2">
      <c r="A42" s="451"/>
      <c r="B42" s="451"/>
    </row>
    <row r="43" spans="1:2" x14ac:dyDescent="0.2">
      <c r="A43" s="451"/>
      <c r="B43" s="451"/>
    </row>
    <row r="44" spans="1:2" x14ac:dyDescent="0.2">
      <c r="A44" s="451"/>
      <c r="B44" s="451"/>
    </row>
    <row r="45" spans="1:2" x14ac:dyDescent="0.2">
      <c r="A45" s="451"/>
      <c r="B45" s="451"/>
    </row>
    <row r="46" spans="1:2" x14ac:dyDescent="0.2">
      <c r="A46" s="451"/>
      <c r="B46" s="451"/>
    </row>
    <row r="47" spans="1:2" x14ac:dyDescent="0.2">
      <c r="A47" s="451"/>
      <c r="B47" s="451"/>
    </row>
    <row r="48" spans="1:2" x14ac:dyDescent="0.2">
      <c r="A48" s="451"/>
      <c r="B48" s="451"/>
    </row>
    <row r="49" spans="1:2" x14ac:dyDescent="0.2">
      <c r="A49" s="451"/>
      <c r="B49" s="451"/>
    </row>
    <row r="50" spans="1:2" x14ac:dyDescent="0.2">
      <c r="A50" s="451"/>
      <c r="B50" s="451"/>
    </row>
    <row r="51" spans="1:2" ht="15" thickBot="1" x14ac:dyDescent="0.25">
      <c r="A51" s="452"/>
      <c r="B51" s="452"/>
    </row>
  </sheetData>
  <sheetProtection algorithmName="SHA-512" hashValue="06DhDXJjuVTQ4aYv+bb6uFdGmczO5QTr/xDmn5yx/OjWfDED0N4vqQ5PyqH/WKXzHGKO1aVVvejwpjWDX3iFoA==" saltValue="9jRUFYbEhVWtBJRs7a4u9g==" spinCount="100000" sheet="1" objects="1" scenarios="1"/>
  <mergeCells count="2">
    <mergeCell ref="A1:A51"/>
    <mergeCell ref="B1:B51"/>
  </mergeCells>
  <pageMargins left="0.7" right="0.7" top="0.75" bottom="0.75" header="0.3" footer="0.3"/>
  <pageSetup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5"/>
  <sheetViews>
    <sheetView showGridLines="0" zoomScale="80" zoomScaleNormal="80" workbookViewId="0">
      <selection sqref="A1:A5"/>
    </sheetView>
  </sheetViews>
  <sheetFormatPr defaultRowHeight="14.25" x14ac:dyDescent="0.2"/>
  <cols>
    <col min="1" max="1" width="104.625" customWidth="1"/>
  </cols>
  <sheetData>
    <row r="1" spans="1:2" ht="144" customHeight="1" x14ac:dyDescent="0.2">
      <c r="A1" s="450"/>
      <c r="B1" s="276" t="str">
        <f>'Item Detail'!$H$1</f>
        <v>Version 2024.12.05</v>
      </c>
    </row>
    <row r="2" spans="1:2" ht="144" customHeight="1" x14ac:dyDescent="0.2">
      <c r="A2" s="451"/>
    </row>
    <row r="3" spans="1:2" ht="144" customHeight="1" x14ac:dyDescent="0.2">
      <c r="A3" s="451"/>
    </row>
    <row r="4" spans="1:2" ht="144" customHeight="1" x14ac:dyDescent="0.2">
      <c r="A4" s="451"/>
    </row>
    <row r="5" spans="1:2" ht="144" customHeight="1" thickBot="1" x14ac:dyDescent="0.25">
      <c r="A5" s="452"/>
    </row>
  </sheetData>
  <sheetProtection algorithmName="SHA-512" hashValue="zaRIUwQSvHmcxcpcOFN90hB1J7qkZ00m/bUaw7JiW6quoE/yTkCsKCtf+G6FcY4keSKI6ggMGAiZd6OShDQbUA==" saltValue="k8eTkLS8RV7CWoEVQ867oA==" spinCount="100000" sheet="1" objects="1" scenarios="1"/>
  <mergeCells count="1">
    <mergeCell ref="A1:A5"/>
  </mergeCells>
  <printOptions horizontalCentered="1" verticalCentered="1"/>
  <pageMargins left="0" right="0" top="0" bottom="0.5" header="0" footer="0.25"/>
  <pageSetup scale="96" fitToWidth="2" orientation="portrait" r:id="rId1"/>
  <headerFoot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077B-6504-4097-B580-097ED68ABD90}">
  <sheetPr codeName="Sheet10">
    <pageSetUpPr fitToPage="1"/>
  </sheetPr>
  <dimension ref="A1:K4"/>
  <sheetViews>
    <sheetView showGridLines="0" zoomScaleNormal="100" workbookViewId="0">
      <selection sqref="A1:K1"/>
    </sheetView>
  </sheetViews>
  <sheetFormatPr defaultRowHeight="14.25" x14ac:dyDescent="0.2"/>
  <cols>
    <col min="1" max="11" width="11.625" customWidth="1"/>
  </cols>
  <sheetData>
    <row r="1" spans="1:11" s="189" customFormat="1" ht="30" customHeight="1" x14ac:dyDescent="0.2">
      <c r="A1" s="453" t="s">
        <v>590</v>
      </c>
      <c r="B1" s="454"/>
      <c r="C1" s="454"/>
      <c r="D1" s="454"/>
      <c r="E1" s="454"/>
      <c r="F1" s="454"/>
      <c r="G1" s="454"/>
      <c r="H1" s="454"/>
      <c r="I1" s="454"/>
      <c r="J1" s="454"/>
      <c r="K1" s="455"/>
    </row>
    <row r="2" spans="1:11" x14ac:dyDescent="0.2">
      <c r="K2" s="286" t="str">
        <f>'Item Detail'!$H$1</f>
        <v>Version 2024.12.05</v>
      </c>
    </row>
    <row r="3" spans="1:11" ht="30" customHeight="1" x14ac:dyDescent="0.2">
      <c r="A3" s="453" t="s">
        <v>591</v>
      </c>
      <c r="B3" s="454"/>
      <c r="C3" s="454"/>
      <c r="D3" s="454"/>
      <c r="E3" s="454"/>
      <c r="F3" s="454"/>
      <c r="G3" s="454"/>
      <c r="H3" s="454"/>
      <c r="I3" s="454"/>
      <c r="J3" s="454"/>
      <c r="K3" s="455"/>
    </row>
    <row r="4" spans="1:11" ht="30" customHeight="1" x14ac:dyDescent="0.2">
      <c r="A4" s="453" t="s">
        <v>592</v>
      </c>
      <c r="B4" s="454"/>
      <c r="C4" s="454"/>
      <c r="D4" s="454"/>
      <c r="E4" s="454"/>
      <c r="F4" s="454"/>
      <c r="G4" s="454"/>
      <c r="H4" s="454"/>
      <c r="I4" s="454"/>
      <c r="J4" s="454"/>
      <c r="K4" s="455"/>
    </row>
  </sheetData>
  <sheetProtection algorithmName="SHA-512" hashValue="hllEm3wPpmwiIc6DTc6a/CP/PcgbldmWrxt5rn/Ojtf27kDxeaDLZlRRckr1BaZ+Wv2L7pjIYPwityJ3AQO2Fw==" saltValue="k7J2mnucuUW5rupCGyZJcA==" spinCount="100000" sheet="1" objects="1" scenarios="1"/>
  <mergeCells count="3">
    <mergeCell ref="A1:K1"/>
    <mergeCell ref="A3:K3"/>
    <mergeCell ref="A4:K4"/>
  </mergeCells>
  <hyperlinks>
    <hyperlink ref="A1:K1" r:id="rId1" display="Here is a link to begin registration in the SmarterX account creation." xr:uid="{1B62E1E1-95E2-433F-885B-38C100B4AE33}"/>
    <hyperlink ref="A3:K3" r:id="rId2" display="Here is a link to know if your products need to be registered in the SmarterX?" xr:uid="{D60B9D34-7977-4E47-B75E-AAF872BE77B4}"/>
    <hyperlink ref="A4:K4" r:id="rId3" display="Wegmans Requirements and FAQ's - SmarterX" xr:uid="{75414935-DFD1-4B0C-A283-2DACF3583E85}"/>
  </hyperlinks>
  <printOptions horizontalCentered="1" verticalCentered="1"/>
  <pageMargins left="0" right="0" top="0" bottom="0" header="0" footer="0"/>
  <pageSetup scale="86" orientation="landscape" r:id="rId4"/>
  <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D1EA-2681-4C09-8B36-D330C59D8195}">
  <sheetPr codeName="Sheet13">
    <tabColor rgb="FF92D050"/>
  </sheetPr>
  <dimension ref="A1:AN108"/>
  <sheetViews>
    <sheetView zoomScaleNormal="100" workbookViewId="0">
      <pane xSplit="1" ySplit="7" topLeftCell="B8" activePane="bottomRight" state="frozen"/>
      <selection pane="topRight" activeCell="C1" sqref="C1"/>
      <selection pane="bottomLeft" activeCell="A4" sqref="A4"/>
      <selection pane="bottomRight" activeCell="A8" sqref="A8"/>
    </sheetView>
  </sheetViews>
  <sheetFormatPr defaultColWidth="9" defaultRowHeight="14.25" x14ac:dyDescent="0.2"/>
  <cols>
    <col min="1" max="1" width="17.75" style="199" customWidth="1"/>
    <col min="2" max="2" width="10.5" style="199" customWidth="1"/>
    <col min="3" max="3" width="0.875" style="199" customWidth="1"/>
    <col min="4" max="5" width="10.5" style="199" customWidth="1"/>
    <col min="6" max="6" width="0.875" style="199" customWidth="1"/>
    <col min="7" max="7" width="15" style="199" customWidth="1"/>
    <col min="8" max="8" width="11.625" style="199" customWidth="1"/>
    <col min="9" max="9" width="0.875" style="199" customWidth="1"/>
    <col min="10" max="10" width="5.625" style="199" customWidth="1"/>
    <col min="11" max="11" width="0.875" style="199" customWidth="1"/>
    <col min="12" max="12" width="10.875" style="199" customWidth="1"/>
    <col min="13" max="13" width="7" style="199" customWidth="1"/>
    <col min="14" max="14" width="5.625" style="199" customWidth="1"/>
    <col min="15" max="15" width="7.875" style="199" customWidth="1"/>
    <col min="16" max="16" width="9.625" style="199" customWidth="1"/>
    <col min="17" max="17" width="19.375" style="199" customWidth="1"/>
    <col min="18" max="18" width="13.25" style="199" customWidth="1"/>
    <col min="19" max="19" width="17.375" style="199" customWidth="1"/>
    <col min="20" max="20" width="9.75" style="199" customWidth="1"/>
    <col min="21" max="21" width="9" style="199" customWidth="1"/>
    <col min="22" max="25" width="0.875" style="199" customWidth="1"/>
    <col min="26" max="26" width="9.875" style="199" customWidth="1"/>
    <col min="27" max="27" width="10" style="199" customWidth="1"/>
    <col min="28" max="28" width="9.25" style="199" customWidth="1"/>
    <col min="29" max="29" width="12.375" style="199" customWidth="1"/>
    <col min="30" max="33" width="0.875" style="199" customWidth="1"/>
    <col min="34" max="34" width="7.25" style="199" customWidth="1"/>
    <col min="35" max="35" width="9.375" style="199" customWidth="1"/>
    <col min="36" max="37" width="0.875" style="199" customWidth="1"/>
    <col min="38" max="38" width="6.5" style="199" customWidth="1"/>
    <col min="39" max="39" width="9.25" style="199" customWidth="1"/>
    <col min="40" max="40" width="10.625" style="199" customWidth="1"/>
    <col min="41" max="16384" width="9" style="199"/>
  </cols>
  <sheetData>
    <row r="1" spans="1:40" ht="15" customHeight="1" x14ac:dyDescent="0.2">
      <c r="A1" s="456" t="str">
        <f>'Item Detail'!$H$1</f>
        <v>Version 2024.12.05</v>
      </c>
      <c r="B1" s="458" t="s">
        <v>245</v>
      </c>
      <c r="C1" s="459"/>
      <c r="D1" s="459"/>
      <c r="E1" s="459"/>
      <c r="F1" s="459"/>
      <c r="G1" s="459"/>
      <c r="H1" s="459"/>
      <c r="I1" s="459"/>
      <c r="J1" s="459"/>
      <c r="K1" s="459"/>
      <c r="L1" s="460"/>
      <c r="O1" s="458" t="s">
        <v>246</v>
      </c>
      <c r="P1" s="459"/>
      <c r="Q1" s="459"/>
      <c r="R1" s="459"/>
      <c r="S1" s="459"/>
      <c r="T1" s="459"/>
      <c r="U1" s="460"/>
      <c r="V1" s="264"/>
      <c r="W1" s="264"/>
      <c r="X1" s="264"/>
      <c r="Y1" s="264"/>
    </row>
    <row r="2" spans="1:40" ht="15" customHeight="1" x14ac:dyDescent="0.2">
      <c r="A2" s="456"/>
      <c r="B2" s="461"/>
      <c r="C2" s="462"/>
      <c r="D2" s="462"/>
      <c r="E2" s="462"/>
      <c r="F2" s="462"/>
      <c r="G2" s="462"/>
      <c r="H2" s="462"/>
      <c r="I2" s="462"/>
      <c r="J2" s="462"/>
      <c r="K2" s="462"/>
      <c r="L2" s="463"/>
      <c r="O2" s="461"/>
      <c r="P2" s="462"/>
      <c r="Q2" s="462"/>
      <c r="R2" s="462"/>
      <c r="S2" s="462"/>
      <c r="T2" s="462"/>
      <c r="U2" s="463"/>
      <c r="V2" s="262"/>
      <c r="W2" s="262"/>
      <c r="X2" s="262"/>
      <c r="Y2" s="262"/>
    </row>
    <row r="3" spans="1:40" ht="15" customHeight="1" x14ac:dyDescent="0.2">
      <c r="A3" s="456"/>
      <c r="B3" s="461"/>
      <c r="C3" s="462"/>
      <c r="D3" s="462"/>
      <c r="E3" s="462"/>
      <c r="F3" s="462"/>
      <c r="G3" s="462"/>
      <c r="H3" s="462"/>
      <c r="I3" s="462"/>
      <c r="J3" s="462"/>
      <c r="K3" s="462"/>
      <c r="L3" s="463"/>
      <c r="O3" s="461"/>
      <c r="P3" s="462"/>
      <c r="Q3" s="462"/>
      <c r="R3" s="462"/>
      <c r="S3" s="462"/>
      <c r="T3" s="462"/>
      <c r="U3" s="463"/>
      <c r="V3" s="262"/>
      <c r="W3" s="262"/>
      <c r="X3" s="262"/>
      <c r="Y3" s="262"/>
    </row>
    <row r="4" spans="1:40" ht="15" customHeight="1" x14ac:dyDescent="0.2">
      <c r="A4" s="456"/>
      <c r="B4" s="461"/>
      <c r="C4" s="462"/>
      <c r="D4" s="462"/>
      <c r="E4" s="462"/>
      <c r="F4" s="462"/>
      <c r="G4" s="462"/>
      <c r="H4" s="462"/>
      <c r="I4" s="462"/>
      <c r="J4" s="462"/>
      <c r="K4" s="462"/>
      <c r="L4" s="463"/>
      <c r="O4" s="461"/>
      <c r="P4" s="462"/>
      <c r="Q4" s="462"/>
      <c r="R4" s="462"/>
      <c r="S4" s="462"/>
      <c r="T4" s="462"/>
      <c r="U4" s="463"/>
      <c r="V4" s="262"/>
      <c r="W4" s="262"/>
      <c r="X4" s="262"/>
      <c r="Y4" s="262"/>
    </row>
    <row r="5" spans="1:40" ht="15" customHeight="1" thickBot="1" x14ac:dyDescent="0.25">
      <c r="A5" s="457"/>
      <c r="B5" s="464"/>
      <c r="C5" s="465"/>
      <c r="D5" s="465"/>
      <c r="E5" s="465"/>
      <c r="F5" s="465"/>
      <c r="G5" s="465"/>
      <c r="H5" s="465"/>
      <c r="I5" s="465"/>
      <c r="J5" s="465"/>
      <c r="K5" s="465"/>
      <c r="L5" s="466"/>
      <c r="O5" s="464"/>
      <c r="P5" s="465"/>
      <c r="Q5" s="465"/>
      <c r="R5" s="465"/>
      <c r="S5" s="465"/>
      <c r="T5" s="465"/>
      <c r="U5" s="466"/>
      <c r="V5" s="263"/>
      <c r="W5" s="263"/>
      <c r="X5" s="263"/>
      <c r="Y5" s="263"/>
    </row>
    <row r="6" spans="1:40" ht="85.5" customHeight="1" thickBot="1" x14ac:dyDescent="0.25">
      <c r="A6" s="200" t="s">
        <v>183</v>
      </c>
      <c r="B6" s="228" t="s">
        <v>37</v>
      </c>
      <c r="C6" s="261"/>
      <c r="D6" s="231" t="s">
        <v>34</v>
      </c>
      <c r="E6" s="89" t="s">
        <v>164</v>
      </c>
      <c r="F6" s="202"/>
      <c r="G6" s="229" t="s">
        <v>206</v>
      </c>
      <c r="H6" s="229" t="s">
        <v>203</v>
      </c>
      <c r="I6" s="202"/>
      <c r="J6" s="229" t="s">
        <v>38</v>
      </c>
      <c r="K6" s="202"/>
      <c r="L6" s="230" t="s">
        <v>36</v>
      </c>
      <c r="M6" s="216" t="s">
        <v>26</v>
      </c>
      <c r="N6" s="216" t="s">
        <v>27</v>
      </c>
      <c r="O6" s="216" t="s">
        <v>20</v>
      </c>
      <c r="P6" s="231" t="s">
        <v>45</v>
      </c>
      <c r="Q6" s="215" t="s">
        <v>139</v>
      </c>
      <c r="R6" s="232" t="s">
        <v>51</v>
      </c>
      <c r="S6" s="215" t="s">
        <v>103</v>
      </c>
      <c r="T6" s="215" t="s">
        <v>155</v>
      </c>
      <c r="U6" s="215" t="s">
        <v>8</v>
      </c>
      <c r="V6" s="202"/>
      <c r="W6" s="202"/>
      <c r="X6" s="202"/>
      <c r="Y6" s="202"/>
      <c r="Z6" s="216" t="s">
        <v>151</v>
      </c>
      <c r="AA6" s="215" t="s">
        <v>159</v>
      </c>
      <c r="AB6" s="215" t="s">
        <v>158</v>
      </c>
      <c r="AC6" s="216" t="s">
        <v>14</v>
      </c>
      <c r="AD6" s="202"/>
      <c r="AE6" s="202"/>
      <c r="AF6" s="202"/>
      <c r="AG6" s="202"/>
      <c r="AH6" s="216" t="s">
        <v>11</v>
      </c>
      <c r="AI6" s="215" t="s">
        <v>9</v>
      </c>
      <c r="AJ6" s="202"/>
      <c r="AK6" s="202"/>
      <c r="AL6" s="215" t="s">
        <v>12</v>
      </c>
      <c r="AM6" s="217" t="s">
        <v>148</v>
      </c>
      <c r="AN6" s="233" t="s">
        <v>25</v>
      </c>
    </row>
    <row r="7" spans="1:40" ht="45.75" thickBot="1" x14ac:dyDescent="0.25">
      <c r="A7" s="200" t="s">
        <v>182</v>
      </c>
      <c r="B7" s="219" t="s">
        <v>181</v>
      </c>
      <c r="C7" s="230"/>
      <c r="D7" s="206" t="s">
        <v>201</v>
      </c>
      <c r="E7" s="220" t="s">
        <v>202</v>
      </c>
      <c r="F7" s="203"/>
      <c r="G7" s="204" t="s">
        <v>206</v>
      </c>
      <c r="H7" s="204" t="s">
        <v>207</v>
      </c>
      <c r="I7" s="203"/>
      <c r="J7" s="204" t="s">
        <v>38</v>
      </c>
      <c r="K7" s="203"/>
      <c r="L7" s="205" t="s">
        <v>184</v>
      </c>
      <c r="M7" s="205" t="s">
        <v>185</v>
      </c>
      <c r="N7" s="205" t="s">
        <v>186</v>
      </c>
      <c r="O7" s="205" t="s">
        <v>187</v>
      </c>
      <c r="P7" s="205" t="s">
        <v>188</v>
      </c>
      <c r="Q7" s="206" t="s">
        <v>189</v>
      </c>
      <c r="R7" s="205" t="s">
        <v>190</v>
      </c>
      <c r="S7" s="208" t="s">
        <v>191</v>
      </c>
      <c r="T7" s="205" t="s">
        <v>192</v>
      </c>
      <c r="U7" s="205" t="s">
        <v>193</v>
      </c>
      <c r="V7" s="203"/>
      <c r="W7" s="203"/>
      <c r="X7" s="203"/>
      <c r="Y7" s="203"/>
      <c r="Z7" s="205" t="s">
        <v>194</v>
      </c>
      <c r="AA7" s="205" t="s">
        <v>204</v>
      </c>
      <c r="AB7" s="205" t="s">
        <v>195</v>
      </c>
      <c r="AC7" s="205" t="s">
        <v>205</v>
      </c>
      <c r="AD7" s="203"/>
      <c r="AE7" s="203"/>
      <c r="AF7" s="203"/>
      <c r="AG7" s="203"/>
      <c r="AH7" s="206" t="s">
        <v>196</v>
      </c>
      <c r="AI7" s="206" t="s">
        <v>197</v>
      </c>
      <c r="AJ7" s="203"/>
      <c r="AK7" s="203"/>
      <c r="AL7" s="205" t="s">
        <v>198</v>
      </c>
      <c r="AM7" s="205" t="s">
        <v>199</v>
      </c>
      <c r="AN7" s="207" t="s">
        <v>200</v>
      </c>
    </row>
    <row r="8" spans="1:40" ht="21.95" customHeight="1" x14ac:dyDescent="0.2">
      <c r="A8" s="265" t="s">
        <v>247</v>
      </c>
      <c r="B8" s="222" t="str">
        <f>IF(('Item Detail'!$B$6)="","",'Item Detail'!$B$6)</f>
        <v/>
      </c>
      <c r="C8" s="221"/>
      <c r="D8" s="222" t="str">
        <f>IF(('Item Detail'!$J$4)="","",'Item Detail'!$J$4)</f>
        <v/>
      </c>
      <c r="E8" s="223" t="str">
        <f>IF(('Item Detail'!$N14)="","",'Item Detail'!$N14)</f>
        <v>Web Item</v>
      </c>
      <c r="F8" s="221"/>
      <c r="G8" s="222" t="str">
        <f>IF(('Item Detail'!$H$5)="","",'Item Detail'!$H$5)</f>
        <v/>
      </c>
      <c r="H8" s="224" t="str">
        <f>IF(('Item Detail'!$H$4)="","",'Item Detail'!$H$4)</f>
        <v/>
      </c>
      <c r="I8" s="221"/>
      <c r="J8" s="225" t="str">
        <f>IF(('Item Detail'!$H$6)="","",'Item Detail'!$H$6)</f>
        <v/>
      </c>
      <c r="K8" s="221"/>
      <c r="L8" s="222" t="str">
        <f>IF(('Item Detail'!$E14)="","",'Item Detail'!$E14)</f>
        <v>Wegmans Item Number</v>
      </c>
      <c r="M8" s="222" t="str">
        <f>IF(('Item Detail'!$B14)="","",'Item Detail'!$B14)</f>
        <v>Dept</v>
      </c>
      <c r="N8" s="222" t="str">
        <f>IF(('Item Detail'!$C14)="","",'Item Detail'!$C14)</f>
        <v>Cat</v>
      </c>
      <c r="O8" s="222" t="str">
        <f>IF(('Item Detail'!$D14)="","",'Item Detail'!$D14)</f>
        <v>Class</v>
      </c>
      <c r="P8" s="222" t="str">
        <f>IF(('Item Detail'!$C$2)="","",'Item Detail'!$C$2)</f>
        <v/>
      </c>
      <c r="Q8" s="283" t="str">
        <f>IF(('Item Detail'!$G14)="","",'Item Detail'!$G14)</f>
        <v>UPC
Including Check Digits &amp; all UPCs in an Assortment</v>
      </c>
      <c r="R8" s="225" t="str">
        <f>IF(('Item Detail'!$I14)="","",'Item Detail'!$I14)</f>
        <v>MFG Style Number
15 Characters or Less</v>
      </c>
      <c r="S8" s="225" t="str">
        <f>IF(('Item Detail'!$J14)="","",'Item Detail'!$J14)</f>
        <v>Item Description
Including accurate NOUN and descriptive ADJECTIVES.</v>
      </c>
      <c r="T8" s="225" t="str">
        <f>IF(('Item Detail'!$L14)="","",'Item Detail'!$L14)</f>
        <v>Retail Unit of Measure</v>
      </c>
      <c r="U8" s="225" t="str">
        <f>IF(('Item Detail'!$K14)="","",'Item Detail'!$K14)</f>
        <v>Color</v>
      </c>
      <c r="V8" s="221"/>
      <c r="W8" s="221"/>
      <c r="X8" s="221"/>
      <c r="Y8" s="221"/>
      <c r="Z8" s="222" t="str">
        <f>IF(('Item Detail'!$O14)="","",'Item Detail'!$O14)</f>
        <v>Replenish Level</v>
      </c>
      <c r="AA8" s="222" t="str">
        <f>IF('Item Detail'!$R14=0,$AB8,'Item Detail'!$R14)</f>
        <v>Inner Pack</v>
      </c>
      <c r="AB8" s="222" t="str">
        <f>IF(('Item Detail'!$Q14)="","",'Item Detail'!$Q14)</f>
        <v>Master Case Pack</v>
      </c>
      <c r="AC8" s="222" t="str">
        <f>IF(('Item Detail'!$AU14)="","",'Item Detail'!$AU14)</f>
        <v>Total Case order</v>
      </c>
      <c r="AD8" s="221"/>
      <c r="AE8" s="221"/>
      <c r="AF8" s="221"/>
      <c r="AG8" s="221"/>
      <c r="AH8" s="227" t="str">
        <f>IF(('Item Detail'!$AH14)="","",'Item Detail'!$AH14)</f>
        <v>Cube</v>
      </c>
      <c r="AI8" s="227" t="str">
        <f>IF(('Item Detail'!$AG14)="","",'Item Detail'!$AG14)</f>
        <v>Weight</v>
      </c>
      <c r="AJ8" s="221"/>
      <c r="AK8" s="221"/>
      <c r="AL8" s="226" t="str">
        <f>IF(('Item Detail'!$AL14)="","",'Item Detail'!$AL14)</f>
        <v>Each Cost</v>
      </c>
      <c r="AM8" s="226" t="str">
        <f>IF(('Item Detail'!$AQ14)="","",'Item Detail'!$AQ14)</f>
        <v>Net Each Cost - OI + Freight</v>
      </c>
      <c r="AN8" s="226" t="str">
        <f>IF(('Item Detail'!$AT14)="","",'Item Detail'!$AT14)</f>
        <v>Retail</v>
      </c>
    </row>
    <row r="9" spans="1:40" ht="21.95" customHeight="1" x14ac:dyDescent="0.2">
      <c r="B9" s="201" t="str">
        <f>IF(('Item Detail'!$B$6)="","",'Item Detail'!$B$6)</f>
        <v/>
      </c>
      <c r="D9" s="201" t="str">
        <f>IF(('Item Detail'!$J$4)="","",'Item Detail'!$J$4)</f>
        <v/>
      </c>
      <c r="E9" s="209" t="str">
        <f>IF(('Item Detail'!$N15)="","",'Item Detail'!$N15)</f>
        <v>No - By Merchant</v>
      </c>
      <c r="G9" s="201" t="str">
        <f>IF(('Item Detail'!$H$5)="","",'Item Detail'!$H$5)</f>
        <v/>
      </c>
      <c r="H9" s="210" t="str">
        <f>IF(('Item Detail'!$H$4)="","",'Item Detail'!$H$4)</f>
        <v/>
      </c>
      <c r="J9" s="212" t="str">
        <f>IF(('Item Detail'!$H$6)="","",'Item Detail'!$H$6)</f>
        <v/>
      </c>
      <c r="L9" s="201" t="str">
        <f>IF(('Item Detail'!$E15)="","",'Item Detail'!$E15)</f>
        <v/>
      </c>
      <c r="M9" s="201" t="str">
        <f>IF(('Item Detail'!$B15)="","",'Item Detail'!$B15)</f>
        <v/>
      </c>
      <c r="N9" s="201" t="str">
        <f>IF(('Item Detail'!$C15)="","",'Item Detail'!$C15)</f>
        <v/>
      </c>
      <c r="O9" s="201" t="str">
        <f>IF(('Item Detail'!$D15)="","",'Item Detail'!$D15)</f>
        <v/>
      </c>
      <c r="P9" s="201" t="str">
        <f>IF(('Item Detail'!$C$2)="","",'Item Detail'!$C$2)</f>
        <v/>
      </c>
      <c r="Q9" s="284" t="str">
        <f>IF(('Item Detail'!$G15)="","",'Item Detail'!$G15)</f>
        <v/>
      </c>
      <c r="R9" s="212" t="str">
        <f>IF(('Item Detail'!$I15)="","",'Item Detail'!$I15)</f>
        <v/>
      </c>
      <c r="S9" s="212" t="str">
        <f>IF(('Item Detail'!$J15)="","",'Item Detail'!$J15)</f>
        <v/>
      </c>
      <c r="T9" s="212" t="str">
        <f>IF(('Item Detail'!$L15)="","",'Item Detail'!$L15)</f>
        <v/>
      </c>
      <c r="U9" s="212" t="str">
        <f>IF(('Item Detail'!$K15)="","",'Item Detail'!$K15)</f>
        <v/>
      </c>
      <c r="Z9" s="201" t="str">
        <f>IF(('Item Detail'!$O15)="","",'Item Detail'!$O15)</f>
        <v/>
      </c>
      <c r="AA9" s="201" t="str">
        <f>IF('Item Detail'!$R15=0,$AB9,'Item Detail'!$R15)</f>
        <v/>
      </c>
      <c r="AB9" s="201" t="str">
        <f>IF(('Item Detail'!$Q15)="","",'Item Detail'!$Q15)</f>
        <v/>
      </c>
      <c r="AC9" s="201" t="str">
        <f>IF(('Item Detail'!$AU15)="","",'Item Detail'!$AU15)</f>
        <v/>
      </c>
      <c r="AD9" s="218"/>
      <c r="AF9" s="218"/>
      <c r="AH9" s="213" t="str">
        <f>IF(('Item Detail'!$AH15)="","",'Item Detail'!$AH15)</f>
        <v/>
      </c>
      <c r="AI9" s="213" t="str">
        <f>IF(('Item Detail'!$AG15)="","",'Item Detail'!$AG15)</f>
        <v/>
      </c>
      <c r="AL9" s="214" t="str">
        <f>IF(('Item Detail'!$AL15)="","",'Item Detail'!$AL15)</f>
        <v/>
      </c>
      <c r="AM9" s="214" t="str">
        <f>IF(('Item Detail'!$AQ15)="","",'Item Detail'!$AQ15)</f>
        <v/>
      </c>
      <c r="AN9" s="214" t="str">
        <f>IF(('Item Detail'!$AT15)="","",'Item Detail'!$AT15)</f>
        <v/>
      </c>
    </row>
    <row r="10" spans="1:40" ht="21.95" customHeight="1" x14ac:dyDescent="0.2">
      <c r="B10" s="201" t="str">
        <f>IF(('Item Detail'!$B$6)="","",'Item Detail'!$B$6)</f>
        <v/>
      </c>
      <c r="D10" s="201" t="str">
        <f>IF(('Item Detail'!$J$4)="","",'Item Detail'!$J$4)</f>
        <v/>
      </c>
      <c r="E10" s="209" t="str">
        <f>IF(('Item Detail'!$N16)="","",'Item Detail'!$N16)</f>
        <v>No - By Merchant</v>
      </c>
      <c r="G10" s="201" t="str">
        <f>IF(('Item Detail'!$H$5)="","",'Item Detail'!$H$5)</f>
        <v/>
      </c>
      <c r="H10" s="210" t="str">
        <f>IF(('Item Detail'!$H$4)="","",'Item Detail'!$H$4)</f>
        <v/>
      </c>
      <c r="J10" s="212" t="str">
        <f>IF(('Item Detail'!$H$6)="","",'Item Detail'!$H$6)</f>
        <v/>
      </c>
      <c r="L10" s="201" t="str">
        <f>IF(('Item Detail'!$E16)="","",'Item Detail'!$E16)</f>
        <v/>
      </c>
      <c r="M10" s="201" t="str">
        <f>IF(('Item Detail'!$B16)="","",'Item Detail'!$B16)</f>
        <v/>
      </c>
      <c r="N10" s="201" t="str">
        <f>IF(('Item Detail'!$C16)="","",'Item Detail'!$C16)</f>
        <v/>
      </c>
      <c r="O10" s="201" t="str">
        <f>IF(('Item Detail'!$D16)="","",'Item Detail'!$D16)</f>
        <v/>
      </c>
      <c r="P10" s="201" t="str">
        <f>IF(('Item Detail'!$C$2)="","",'Item Detail'!$C$2)</f>
        <v/>
      </c>
      <c r="Q10" s="284" t="str">
        <f>IF(('Item Detail'!$G16)="","",'Item Detail'!$G16)</f>
        <v/>
      </c>
      <c r="R10" s="212" t="str">
        <f>IF(('Item Detail'!$I16)="","",'Item Detail'!$I16)</f>
        <v/>
      </c>
      <c r="S10" s="212" t="str">
        <f>IF(('Item Detail'!$J16)="","",'Item Detail'!$J16)</f>
        <v/>
      </c>
      <c r="T10" s="212" t="str">
        <f>IF(('Item Detail'!$L16)="","",'Item Detail'!$L16)</f>
        <v/>
      </c>
      <c r="U10" s="212" t="str">
        <f>IF(('Item Detail'!$K16)="","",'Item Detail'!$K16)</f>
        <v/>
      </c>
      <c r="Z10" s="201" t="str">
        <f>IF(('Item Detail'!$O16)="","",'Item Detail'!$O16)</f>
        <v/>
      </c>
      <c r="AA10" s="201" t="str">
        <f>IF('Item Detail'!$R16=0,$AB10,'Item Detail'!$R16)</f>
        <v/>
      </c>
      <c r="AB10" s="201" t="str">
        <f>IF(('Item Detail'!$Q16)="","",'Item Detail'!$Q16)</f>
        <v/>
      </c>
      <c r="AC10" s="201" t="str">
        <f>IF(('Item Detail'!$AU16)="","",'Item Detail'!$AU16)</f>
        <v/>
      </c>
      <c r="AD10" s="218"/>
      <c r="AF10" s="218"/>
      <c r="AH10" s="213" t="str">
        <f>IF(('Item Detail'!$AH16)="","",'Item Detail'!$AH16)</f>
        <v/>
      </c>
      <c r="AI10" s="213" t="str">
        <f>IF(('Item Detail'!$AG16)="","",'Item Detail'!$AG16)</f>
        <v/>
      </c>
      <c r="AL10" s="214" t="str">
        <f>IF(('Item Detail'!$AL16)="","",'Item Detail'!$AL16)</f>
        <v/>
      </c>
      <c r="AM10" s="214" t="str">
        <f>IF(('Item Detail'!$AQ16)="","",'Item Detail'!$AQ16)</f>
        <v/>
      </c>
      <c r="AN10" s="214" t="str">
        <f>IF(('Item Detail'!$AT16)="","",'Item Detail'!$AT16)</f>
        <v/>
      </c>
    </row>
    <row r="11" spans="1:40" ht="21.95" customHeight="1" x14ac:dyDescent="0.2">
      <c r="B11" s="201" t="str">
        <f>IF(('Item Detail'!$B$6)="","",'Item Detail'!$B$6)</f>
        <v/>
      </c>
      <c r="D11" s="201" t="str">
        <f>IF(('Item Detail'!$J$4)="","",'Item Detail'!$J$4)</f>
        <v/>
      </c>
      <c r="E11" s="209" t="str">
        <f>IF(('Item Detail'!$N17)="","",'Item Detail'!$N17)</f>
        <v>No - By Merchant</v>
      </c>
      <c r="G11" s="201" t="str">
        <f>IF(('Item Detail'!$H$5)="","",'Item Detail'!$H$5)</f>
        <v/>
      </c>
      <c r="H11" s="210" t="str">
        <f>IF(('Item Detail'!$H$4)="","",'Item Detail'!$H$4)</f>
        <v/>
      </c>
      <c r="J11" s="212" t="str">
        <f>IF(('Item Detail'!$H$6)="","",'Item Detail'!$H$6)</f>
        <v/>
      </c>
      <c r="L11" s="201" t="str">
        <f>IF(('Item Detail'!$E17)="","",'Item Detail'!$E17)</f>
        <v/>
      </c>
      <c r="M11" s="201" t="str">
        <f>IF(('Item Detail'!$B17)="","",'Item Detail'!$B17)</f>
        <v/>
      </c>
      <c r="N11" s="201" t="str">
        <f>IF(('Item Detail'!$C17)="","",'Item Detail'!$C17)</f>
        <v/>
      </c>
      <c r="O11" s="201" t="str">
        <f>IF(('Item Detail'!$D17)="","",'Item Detail'!$D17)</f>
        <v/>
      </c>
      <c r="P11" s="201" t="str">
        <f>IF(('Item Detail'!$C$2)="","",'Item Detail'!$C$2)</f>
        <v/>
      </c>
      <c r="Q11" s="284" t="str">
        <f>IF(('Item Detail'!$G17)="","",'Item Detail'!$G17)</f>
        <v/>
      </c>
      <c r="R11" s="212" t="str">
        <f>IF(('Item Detail'!$I17)="","",'Item Detail'!$I17)</f>
        <v/>
      </c>
      <c r="S11" s="212" t="str">
        <f>IF(('Item Detail'!$J17)="","",'Item Detail'!$J17)</f>
        <v/>
      </c>
      <c r="T11" s="212" t="str">
        <f>IF(('Item Detail'!$L17)="","",'Item Detail'!$L17)</f>
        <v/>
      </c>
      <c r="U11" s="212" t="str">
        <f>IF(('Item Detail'!$K17)="","",'Item Detail'!$K17)</f>
        <v/>
      </c>
      <c r="Z11" s="201" t="str">
        <f>IF(('Item Detail'!$O17)="","",'Item Detail'!$O17)</f>
        <v/>
      </c>
      <c r="AA11" s="201" t="str">
        <f>IF('Item Detail'!$R17=0,$AB11,'Item Detail'!$R17)</f>
        <v/>
      </c>
      <c r="AB11" s="201" t="str">
        <f>IF(('Item Detail'!$Q17)="","",'Item Detail'!$Q17)</f>
        <v/>
      </c>
      <c r="AC11" s="201" t="str">
        <f>IF(('Item Detail'!$AU17)="","",'Item Detail'!$AU17)</f>
        <v/>
      </c>
      <c r="AD11" s="218"/>
      <c r="AF11" s="218"/>
      <c r="AH11" s="213" t="str">
        <f>IF(('Item Detail'!$AH17)="","",'Item Detail'!$AH17)</f>
        <v/>
      </c>
      <c r="AI11" s="213" t="str">
        <f>IF(('Item Detail'!$AG17)="","",'Item Detail'!$AG17)</f>
        <v/>
      </c>
      <c r="AL11" s="214" t="str">
        <f>IF(('Item Detail'!$AL17)="","",'Item Detail'!$AL17)</f>
        <v/>
      </c>
      <c r="AM11" s="214" t="str">
        <f>IF(('Item Detail'!$AQ17)="","",'Item Detail'!$AQ17)</f>
        <v/>
      </c>
      <c r="AN11" s="214" t="str">
        <f>IF(('Item Detail'!$AT17)="","",'Item Detail'!$AT17)</f>
        <v/>
      </c>
    </row>
    <row r="12" spans="1:40" ht="21.95" customHeight="1" x14ac:dyDescent="0.2">
      <c r="B12" s="201" t="str">
        <f>IF(('Item Detail'!$B$6)="","",'Item Detail'!$B$6)</f>
        <v/>
      </c>
      <c r="D12" s="201" t="str">
        <f>IF(('Item Detail'!$J$4)="","",'Item Detail'!$J$4)</f>
        <v/>
      </c>
      <c r="E12" s="209" t="str">
        <f>IF(('Item Detail'!$N18)="","",'Item Detail'!$N18)</f>
        <v>No - By Merchant</v>
      </c>
      <c r="G12" s="201" t="str">
        <f>IF(('Item Detail'!$H$5)="","",'Item Detail'!$H$5)</f>
        <v/>
      </c>
      <c r="H12" s="210" t="str">
        <f>IF(('Item Detail'!$H$4)="","",'Item Detail'!$H$4)</f>
        <v/>
      </c>
      <c r="J12" s="212" t="str">
        <f>IF(('Item Detail'!$H$6)="","",'Item Detail'!$H$6)</f>
        <v/>
      </c>
      <c r="L12" s="201" t="str">
        <f>IF(('Item Detail'!$E18)="","",'Item Detail'!$E18)</f>
        <v/>
      </c>
      <c r="M12" s="201" t="str">
        <f>IF(('Item Detail'!$B18)="","",'Item Detail'!$B18)</f>
        <v/>
      </c>
      <c r="N12" s="201" t="str">
        <f>IF(('Item Detail'!$C18)="","",'Item Detail'!$C18)</f>
        <v/>
      </c>
      <c r="O12" s="201" t="str">
        <f>IF(('Item Detail'!$D18)="","",'Item Detail'!$D18)</f>
        <v/>
      </c>
      <c r="P12" s="201" t="str">
        <f>IF(('Item Detail'!$C$2)="","",'Item Detail'!$C$2)</f>
        <v/>
      </c>
      <c r="Q12" s="284" t="str">
        <f>IF(('Item Detail'!$G18)="","",'Item Detail'!$G18)</f>
        <v/>
      </c>
      <c r="R12" s="212" t="str">
        <f>IF(('Item Detail'!$I18)="","",'Item Detail'!$I18)</f>
        <v/>
      </c>
      <c r="S12" s="212" t="str">
        <f>IF(('Item Detail'!$J18)="","",'Item Detail'!$J18)</f>
        <v/>
      </c>
      <c r="T12" s="212" t="str">
        <f>IF(('Item Detail'!$L18)="","",'Item Detail'!$L18)</f>
        <v/>
      </c>
      <c r="U12" s="212" t="str">
        <f>IF(('Item Detail'!$K18)="","",'Item Detail'!$K18)</f>
        <v/>
      </c>
      <c r="Z12" s="201" t="str">
        <f>IF(('Item Detail'!$O18)="","",'Item Detail'!$O18)</f>
        <v/>
      </c>
      <c r="AA12" s="201" t="str">
        <f>IF('Item Detail'!$R18=0,$AB12,'Item Detail'!$R18)</f>
        <v/>
      </c>
      <c r="AB12" s="201" t="str">
        <f>IF(('Item Detail'!$Q18)="","",'Item Detail'!$Q18)</f>
        <v/>
      </c>
      <c r="AC12" s="201" t="str">
        <f>IF(('Item Detail'!$AU18)="","",'Item Detail'!$AU18)</f>
        <v/>
      </c>
      <c r="AD12" s="218"/>
      <c r="AF12" s="218"/>
      <c r="AH12" s="213" t="str">
        <f>IF(('Item Detail'!$AH18)="","",'Item Detail'!$AH18)</f>
        <v/>
      </c>
      <c r="AI12" s="213" t="str">
        <f>IF(('Item Detail'!$AG18)="","",'Item Detail'!$AG18)</f>
        <v/>
      </c>
      <c r="AL12" s="214" t="str">
        <f>IF(('Item Detail'!$AL18)="","",'Item Detail'!$AL18)</f>
        <v/>
      </c>
      <c r="AM12" s="214" t="str">
        <f>IF(('Item Detail'!$AQ18)="","",'Item Detail'!$AQ18)</f>
        <v/>
      </c>
      <c r="AN12" s="214" t="str">
        <f>IF(('Item Detail'!$AT18)="","",'Item Detail'!$AT18)</f>
        <v/>
      </c>
    </row>
    <row r="13" spans="1:40" ht="21.95" customHeight="1" x14ac:dyDescent="0.2">
      <c r="B13" s="201" t="str">
        <f>IF(('Item Detail'!$B$6)="","",'Item Detail'!$B$6)</f>
        <v/>
      </c>
      <c r="D13" s="201" t="str">
        <f>IF(('Item Detail'!$J$4)="","",'Item Detail'!$J$4)</f>
        <v/>
      </c>
      <c r="E13" s="209" t="str">
        <f>IF(('Item Detail'!$N19)="","",'Item Detail'!$N19)</f>
        <v>No - By Merchant</v>
      </c>
      <c r="G13" s="201" t="str">
        <f>IF(('Item Detail'!$H$5)="","",'Item Detail'!$H$5)</f>
        <v/>
      </c>
      <c r="H13" s="210" t="str">
        <f>IF(('Item Detail'!$H$4)="","",'Item Detail'!$H$4)</f>
        <v/>
      </c>
      <c r="J13" s="212" t="str">
        <f>IF(('Item Detail'!$H$6)="","",'Item Detail'!$H$6)</f>
        <v/>
      </c>
      <c r="L13" s="201" t="str">
        <f>IF(('Item Detail'!$E19)="","",'Item Detail'!$E19)</f>
        <v/>
      </c>
      <c r="M13" s="201" t="str">
        <f>IF(('Item Detail'!$B19)="","",'Item Detail'!$B19)</f>
        <v/>
      </c>
      <c r="N13" s="201" t="str">
        <f>IF(('Item Detail'!$C19)="","",'Item Detail'!$C19)</f>
        <v/>
      </c>
      <c r="O13" s="201" t="str">
        <f>IF(('Item Detail'!$D19)="","",'Item Detail'!$D19)</f>
        <v/>
      </c>
      <c r="P13" s="201" t="str">
        <f>IF(('Item Detail'!$C$2)="","",'Item Detail'!$C$2)</f>
        <v/>
      </c>
      <c r="Q13" s="284" t="str">
        <f>IF(('Item Detail'!$G19)="","",'Item Detail'!$G19)</f>
        <v/>
      </c>
      <c r="R13" s="212" t="str">
        <f>IF(('Item Detail'!$I19)="","",'Item Detail'!$I19)</f>
        <v/>
      </c>
      <c r="S13" s="212" t="str">
        <f>IF(('Item Detail'!$J19)="","",'Item Detail'!$J19)</f>
        <v/>
      </c>
      <c r="T13" s="212" t="str">
        <f>IF(('Item Detail'!$L19)="","",'Item Detail'!$L19)</f>
        <v/>
      </c>
      <c r="U13" s="212" t="str">
        <f>IF(('Item Detail'!$K19)="","",'Item Detail'!$K19)</f>
        <v/>
      </c>
      <c r="Z13" s="201" t="str">
        <f>IF(('Item Detail'!$O19)="","",'Item Detail'!$O19)</f>
        <v/>
      </c>
      <c r="AA13" s="201" t="str">
        <f>IF('Item Detail'!$R19=0,$AB13,'Item Detail'!$R19)</f>
        <v/>
      </c>
      <c r="AB13" s="201" t="str">
        <f>IF(('Item Detail'!$Q19)="","",'Item Detail'!$Q19)</f>
        <v/>
      </c>
      <c r="AC13" s="201" t="str">
        <f>IF(('Item Detail'!$AU19)="","",'Item Detail'!$AU19)</f>
        <v/>
      </c>
      <c r="AD13" s="218"/>
      <c r="AF13" s="218"/>
      <c r="AH13" s="213" t="str">
        <f>IF(('Item Detail'!$AH19)="","",'Item Detail'!$AH19)</f>
        <v/>
      </c>
      <c r="AI13" s="213" t="str">
        <f>IF(('Item Detail'!$AG19)="","",'Item Detail'!$AG19)</f>
        <v/>
      </c>
      <c r="AL13" s="214" t="str">
        <f>IF(('Item Detail'!$AL19)="","",'Item Detail'!$AL19)</f>
        <v/>
      </c>
      <c r="AM13" s="214" t="str">
        <f>IF(('Item Detail'!$AQ19)="","",'Item Detail'!$AQ19)</f>
        <v/>
      </c>
      <c r="AN13" s="214" t="str">
        <f>IF(('Item Detail'!$AT19)="","",'Item Detail'!$AT19)</f>
        <v/>
      </c>
    </row>
    <row r="14" spans="1:40" ht="21.95" customHeight="1" x14ac:dyDescent="0.2">
      <c r="B14" s="201" t="str">
        <f>IF(('Item Detail'!$B$6)="","",'Item Detail'!$B$6)</f>
        <v/>
      </c>
      <c r="D14" s="201" t="str">
        <f>IF(('Item Detail'!$J$4)="","",'Item Detail'!$J$4)</f>
        <v/>
      </c>
      <c r="E14" s="209" t="str">
        <f>IF(('Item Detail'!$N20)="","",'Item Detail'!$N20)</f>
        <v>No - By Merchant</v>
      </c>
      <c r="G14" s="201" t="str">
        <f>IF(('Item Detail'!$H$5)="","",'Item Detail'!$H$5)</f>
        <v/>
      </c>
      <c r="H14" s="210" t="str">
        <f>IF(('Item Detail'!$H$4)="","",'Item Detail'!$H$4)</f>
        <v/>
      </c>
      <c r="J14" s="212" t="str">
        <f>IF(('Item Detail'!$H$6)="","",'Item Detail'!$H$6)</f>
        <v/>
      </c>
      <c r="L14" s="201" t="str">
        <f>IF(('Item Detail'!$E20)="","",'Item Detail'!$E20)</f>
        <v/>
      </c>
      <c r="M14" s="201" t="str">
        <f>IF(('Item Detail'!$B20)="","",'Item Detail'!$B20)</f>
        <v/>
      </c>
      <c r="N14" s="201" t="str">
        <f>IF(('Item Detail'!$C20)="","",'Item Detail'!$C20)</f>
        <v/>
      </c>
      <c r="O14" s="201" t="str">
        <f>IF(('Item Detail'!$D20)="","",'Item Detail'!$D20)</f>
        <v/>
      </c>
      <c r="P14" s="201" t="str">
        <f>IF(('Item Detail'!$C$2)="","",'Item Detail'!$C$2)</f>
        <v/>
      </c>
      <c r="Q14" s="284" t="str">
        <f>IF(('Item Detail'!$G20)="","",'Item Detail'!$G20)</f>
        <v/>
      </c>
      <c r="R14" s="212" t="str">
        <f>IF(('Item Detail'!$I20)="","",'Item Detail'!$I20)</f>
        <v/>
      </c>
      <c r="S14" s="212" t="str">
        <f>IF(('Item Detail'!$J20)="","",'Item Detail'!$J20)</f>
        <v/>
      </c>
      <c r="T14" s="212" t="str">
        <f>IF(('Item Detail'!$L20)="","",'Item Detail'!$L20)</f>
        <v/>
      </c>
      <c r="U14" s="212" t="str">
        <f>IF(('Item Detail'!$K20)="","",'Item Detail'!$K20)</f>
        <v/>
      </c>
      <c r="Z14" s="201" t="str">
        <f>IF(('Item Detail'!$O20)="","",'Item Detail'!$O20)</f>
        <v/>
      </c>
      <c r="AA14" s="201" t="str">
        <f>IF('Item Detail'!$R20=0,$AB14,'Item Detail'!$R20)</f>
        <v/>
      </c>
      <c r="AB14" s="201" t="str">
        <f>IF(('Item Detail'!$Q20)="","",'Item Detail'!$Q20)</f>
        <v/>
      </c>
      <c r="AC14" s="201" t="str">
        <f>IF(('Item Detail'!$AU20)="","",'Item Detail'!$AU20)</f>
        <v/>
      </c>
      <c r="AD14" s="218"/>
      <c r="AF14" s="218"/>
      <c r="AH14" s="213" t="str">
        <f>IF(('Item Detail'!$AH20)="","",'Item Detail'!$AH20)</f>
        <v/>
      </c>
      <c r="AI14" s="213" t="str">
        <f>IF(('Item Detail'!$AG20)="","",'Item Detail'!$AG20)</f>
        <v/>
      </c>
      <c r="AL14" s="214" t="str">
        <f>IF(('Item Detail'!$AL20)="","",'Item Detail'!$AL20)</f>
        <v/>
      </c>
      <c r="AM14" s="214" t="str">
        <f>IF(('Item Detail'!$AQ20)="","",'Item Detail'!$AQ20)</f>
        <v/>
      </c>
      <c r="AN14" s="214" t="str">
        <f>IF(('Item Detail'!$AT20)="","",'Item Detail'!$AT20)</f>
        <v/>
      </c>
    </row>
    <row r="15" spans="1:40" ht="21.95" customHeight="1" x14ac:dyDescent="0.2">
      <c r="B15" s="201" t="str">
        <f>IF(('Item Detail'!$B$6)="","",'Item Detail'!$B$6)</f>
        <v/>
      </c>
      <c r="D15" s="201" t="str">
        <f>IF(('Item Detail'!$J$4)="","",'Item Detail'!$J$4)</f>
        <v/>
      </c>
      <c r="E15" s="209" t="str">
        <f>IF(('Item Detail'!$N21)="","",'Item Detail'!$N21)</f>
        <v>No - By Merchant</v>
      </c>
      <c r="G15" s="201" t="str">
        <f>IF(('Item Detail'!$H$5)="","",'Item Detail'!$H$5)</f>
        <v/>
      </c>
      <c r="H15" s="210" t="str">
        <f>IF(('Item Detail'!$H$4)="","",'Item Detail'!$H$4)</f>
        <v/>
      </c>
      <c r="J15" s="212" t="str">
        <f>IF(('Item Detail'!$H$6)="","",'Item Detail'!$H$6)</f>
        <v/>
      </c>
      <c r="L15" s="201" t="str">
        <f>IF(('Item Detail'!$E21)="","",'Item Detail'!$E21)</f>
        <v/>
      </c>
      <c r="M15" s="201" t="str">
        <f>IF(('Item Detail'!$B21)="","",'Item Detail'!$B21)</f>
        <v/>
      </c>
      <c r="N15" s="201" t="str">
        <f>IF(('Item Detail'!$C21)="","",'Item Detail'!$C21)</f>
        <v/>
      </c>
      <c r="O15" s="201" t="str">
        <f>IF(('Item Detail'!$D21)="","",'Item Detail'!$D21)</f>
        <v/>
      </c>
      <c r="P15" s="201" t="str">
        <f>IF(('Item Detail'!$C$2)="","",'Item Detail'!$C$2)</f>
        <v/>
      </c>
      <c r="Q15" s="284" t="str">
        <f>IF(('Item Detail'!$G21)="","",'Item Detail'!$G21)</f>
        <v/>
      </c>
      <c r="R15" s="212" t="str">
        <f>IF(('Item Detail'!$I21)="","",'Item Detail'!$I21)</f>
        <v/>
      </c>
      <c r="S15" s="212" t="str">
        <f>IF(('Item Detail'!$J21)="","",'Item Detail'!$J21)</f>
        <v/>
      </c>
      <c r="T15" s="212" t="str">
        <f>IF(('Item Detail'!$L21)="","",'Item Detail'!$L21)</f>
        <v/>
      </c>
      <c r="U15" s="212" t="str">
        <f>IF(('Item Detail'!$K21)="","",'Item Detail'!$K21)</f>
        <v/>
      </c>
      <c r="Z15" s="201" t="str">
        <f>IF(('Item Detail'!$O21)="","",'Item Detail'!$O21)</f>
        <v/>
      </c>
      <c r="AA15" s="201" t="str">
        <f>IF('Item Detail'!$R21=0,$AB15,'Item Detail'!$R21)</f>
        <v/>
      </c>
      <c r="AB15" s="201" t="str">
        <f>IF(('Item Detail'!$Q21)="","",'Item Detail'!$Q21)</f>
        <v/>
      </c>
      <c r="AC15" s="201" t="str">
        <f>IF(('Item Detail'!$AU21)="","",'Item Detail'!$AU21)</f>
        <v/>
      </c>
      <c r="AD15" s="218"/>
      <c r="AF15" s="218"/>
      <c r="AH15" s="213" t="str">
        <f>IF(('Item Detail'!$AH21)="","",'Item Detail'!$AH21)</f>
        <v/>
      </c>
      <c r="AI15" s="213" t="str">
        <f>IF(('Item Detail'!$AG21)="","",'Item Detail'!$AG21)</f>
        <v/>
      </c>
      <c r="AL15" s="214" t="str">
        <f>IF(('Item Detail'!$AL21)="","",'Item Detail'!$AL21)</f>
        <v/>
      </c>
      <c r="AM15" s="214" t="str">
        <f>IF(('Item Detail'!$AQ21)="","",'Item Detail'!$AQ21)</f>
        <v/>
      </c>
      <c r="AN15" s="214" t="str">
        <f>IF(('Item Detail'!$AT21)="","",'Item Detail'!$AT21)</f>
        <v/>
      </c>
    </row>
    <row r="16" spans="1:40" ht="21.95" customHeight="1" x14ac:dyDescent="0.2">
      <c r="B16" s="201" t="str">
        <f>IF(('Item Detail'!$B$6)="","",'Item Detail'!$B$6)</f>
        <v/>
      </c>
      <c r="D16" s="201" t="str">
        <f>IF(('Item Detail'!$J$4)="","",'Item Detail'!$J$4)</f>
        <v/>
      </c>
      <c r="E16" s="209" t="str">
        <f>IF(('Item Detail'!$N22)="","",'Item Detail'!$N22)</f>
        <v>No - By Merchant</v>
      </c>
      <c r="G16" s="201" t="str">
        <f>IF(('Item Detail'!$H$5)="","",'Item Detail'!$H$5)</f>
        <v/>
      </c>
      <c r="H16" s="210" t="str">
        <f>IF(('Item Detail'!$H$4)="","",'Item Detail'!$H$4)</f>
        <v/>
      </c>
      <c r="J16" s="212" t="str">
        <f>IF(('Item Detail'!$H$6)="","",'Item Detail'!$H$6)</f>
        <v/>
      </c>
      <c r="L16" s="201" t="str">
        <f>IF(('Item Detail'!$E22)="","",'Item Detail'!$E22)</f>
        <v/>
      </c>
      <c r="M16" s="201" t="str">
        <f>IF(('Item Detail'!$B22)="","",'Item Detail'!$B22)</f>
        <v/>
      </c>
      <c r="N16" s="201" t="str">
        <f>IF(('Item Detail'!$C22)="","",'Item Detail'!$C22)</f>
        <v/>
      </c>
      <c r="O16" s="201" t="str">
        <f>IF(('Item Detail'!$D22)="","",'Item Detail'!$D22)</f>
        <v/>
      </c>
      <c r="P16" s="201" t="str">
        <f>IF(('Item Detail'!$C$2)="","",'Item Detail'!$C$2)</f>
        <v/>
      </c>
      <c r="Q16" s="284" t="str">
        <f>IF(('Item Detail'!$G22)="","",'Item Detail'!$G22)</f>
        <v/>
      </c>
      <c r="R16" s="212" t="str">
        <f>IF(('Item Detail'!$I22)="","",'Item Detail'!$I22)</f>
        <v/>
      </c>
      <c r="S16" s="212" t="str">
        <f>IF(('Item Detail'!$J22)="","",'Item Detail'!$J22)</f>
        <v/>
      </c>
      <c r="T16" s="212" t="str">
        <f>IF(('Item Detail'!$L22)="","",'Item Detail'!$L22)</f>
        <v/>
      </c>
      <c r="U16" s="212" t="str">
        <f>IF(('Item Detail'!$K22)="","",'Item Detail'!$K22)</f>
        <v/>
      </c>
      <c r="Z16" s="201" t="str">
        <f>IF(('Item Detail'!$O22)="","",'Item Detail'!$O22)</f>
        <v/>
      </c>
      <c r="AA16" s="201" t="str">
        <f>IF('Item Detail'!$R22=0,$AB16,'Item Detail'!$R22)</f>
        <v/>
      </c>
      <c r="AB16" s="201" t="str">
        <f>IF(('Item Detail'!$Q22)="","",'Item Detail'!$Q22)</f>
        <v/>
      </c>
      <c r="AC16" s="201" t="str">
        <f>IF(('Item Detail'!$AU22)="","",'Item Detail'!$AU22)</f>
        <v/>
      </c>
      <c r="AD16" s="218"/>
      <c r="AF16" s="218"/>
      <c r="AH16" s="213" t="str">
        <f>IF(('Item Detail'!$AH22)="","",'Item Detail'!$AH22)</f>
        <v/>
      </c>
      <c r="AI16" s="213" t="str">
        <f>IF(('Item Detail'!$AG22)="","",'Item Detail'!$AG22)</f>
        <v/>
      </c>
      <c r="AL16" s="214" t="str">
        <f>IF(('Item Detail'!$AL22)="","",'Item Detail'!$AL22)</f>
        <v/>
      </c>
      <c r="AM16" s="214" t="str">
        <f>IF(('Item Detail'!$AQ22)="","",'Item Detail'!$AQ22)</f>
        <v/>
      </c>
      <c r="AN16" s="214" t="str">
        <f>IF(('Item Detail'!$AT22)="","",'Item Detail'!$AT22)</f>
        <v/>
      </c>
    </row>
    <row r="17" spans="2:40" ht="21.95" customHeight="1" x14ac:dyDescent="0.2">
      <c r="B17" s="201" t="str">
        <f>IF(('Item Detail'!$B$6)="","",'Item Detail'!$B$6)</f>
        <v/>
      </c>
      <c r="D17" s="201" t="str">
        <f>IF(('Item Detail'!$J$4)="","",'Item Detail'!$J$4)</f>
        <v/>
      </c>
      <c r="E17" s="209" t="str">
        <f>IF(('Item Detail'!$N23)="","",'Item Detail'!$N23)</f>
        <v>No - By Merchant</v>
      </c>
      <c r="G17" s="201" t="str">
        <f>IF(('Item Detail'!$H$5)="","",'Item Detail'!$H$5)</f>
        <v/>
      </c>
      <c r="H17" s="210" t="str">
        <f>IF(('Item Detail'!$H$4)="","",'Item Detail'!$H$4)</f>
        <v/>
      </c>
      <c r="J17" s="212" t="str">
        <f>IF(('Item Detail'!$H$6)="","",'Item Detail'!$H$6)</f>
        <v/>
      </c>
      <c r="L17" s="201" t="str">
        <f>IF(('Item Detail'!$E23)="","",'Item Detail'!$E23)</f>
        <v/>
      </c>
      <c r="M17" s="201" t="str">
        <f>IF(('Item Detail'!$B23)="","",'Item Detail'!$B23)</f>
        <v/>
      </c>
      <c r="N17" s="201" t="str">
        <f>IF(('Item Detail'!$C23)="","",'Item Detail'!$C23)</f>
        <v/>
      </c>
      <c r="O17" s="201" t="str">
        <f>IF(('Item Detail'!$D23)="","",'Item Detail'!$D23)</f>
        <v/>
      </c>
      <c r="P17" s="201" t="str">
        <f>IF(('Item Detail'!$C$2)="","",'Item Detail'!$C$2)</f>
        <v/>
      </c>
      <c r="Q17" s="284" t="str">
        <f>IF(('Item Detail'!$G23)="","",'Item Detail'!$G23)</f>
        <v/>
      </c>
      <c r="R17" s="212" t="str">
        <f>IF(('Item Detail'!$I23)="","",'Item Detail'!$I23)</f>
        <v/>
      </c>
      <c r="S17" s="212" t="str">
        <f>IF(('Item Detail'!$J23)="","",'Item Detail'!$J23)</f>
        <v/>
      </c>
      <c r="T17" s="212" t="str">
        <f>IF(('Item Detail'!$L23)="","",'Item Detail'!$L23)</f>
        <v/>
      </c>
      <c r="U17" s="212" t="str">
        <f>IF(('Item Detail'!$K23)="","",'Item Detail'!$K23)</f>
        <v/>
      </c>
      <c r="Z17" s="201" t="str">
        <f>IF(('Item Detail'!$O23)="","",'Item Detail'!$O23)</f>
        <v/>
      </c>
      <c r="AA17" s="201" t="str">
        <f>IF('Item Detail'!$R23=0,$AB17,'Item Detail'!$R23)</f>
        <v/>
      </c>
      <c r="AB17" s="201" t="str">
        <f>IF(('Item Detail'!$Q23)="","",'Item Detail'!$Q23)</f>
        <v/>
      </c>
      <c r="AC17" s="201" t="str">
        <f>IF(('Item Detail'!$AU23)="","",'Item Detail'!$AU23)</f>
        <v/>
      </c>
      <c r="AD17" s="218"/>
      <c r="AF17" s="218"/>
      <c r="AH17" s="213" t="str">
        <f>IF(('Item Detail'!$AH23)="","",'Item Detail'!$AH23)</f>
        <v/>
      </c>
      <c r="AI17" s="213" t="str">
        <f>IF(('Item Detail'!$AG23)="","",'Item Detail'!$AG23)</f>
        <v/>
      </c>
      <c r="AL17" s="214" t="str">
        <f>IF(('Item Detail'!$AL23)="","",'Item Detail'!$AL23)</f>
        <v/>
      </c>
      <c r="AM17" s="214" t="str">
        <f>IF(('Item Detail'!$AQ23)="","",'Item Detail'!$AQ23)</f>
        <v/>
      </c>
      <c r="AN17" s="214" t="str">
        <f>IF(('Item Detail'!$AT23)="","",'Item Detail'!$AT23)</f>
        <v/>
      </c>
    </row>
    <row r="18" spans="2:40" ht="21.95" customHeight="1" x14ac:dyDescent="0.2">
      <c r="B18" s="201" t="str">
        <f>IF(('Item Detail'!$B$6)="","",'Item Detail'!$B$6)</f>
        <v/>
      </c>
      <c r="D18" s="201" t="str">
        <f>IF(('Item Detail'!$J$4)="","",'Item Detail'!$J$4)</f>
        <v/>
      </c>
      <c r="E18" s="209" t="str">
        <f>IF(('Item Detail'!$N24)="","",'Item Detail'!$N24)</f>
        <v>No - By Merchant</v>
      </c>
      <c r="G18" s="201" t="str">
        <f>IF(('Item Detail'!$H$5)="","",'Item Detail'!$H$5)</f>
        <v/>
      </c>
      <c r="H18" s="210" t="str">
        <f>IF(('Item Detail'!$H$4)="","",'Item Detail'!$H$4)</f>
        <v/>
      </c>
      <c r="J18" s="212" t="str">
        <f>IF(('Item Detail'!$H$6)="","",'Item Detail'!$H$6)</f>
        <v/>
      </c>
      <c r="L18" s="201" t="str">
        <f>IF(('Item Detail'!$E24)="","",'Item Detail'!$E24)</f>
        <v/>
      </c>
      <c r="M18" s="201" t="str">
        <f>IF(('Item Detail'!$B24)="","",'Item Detail'!$B24)</f>
        <v/>
      </c>
      <c r="N18" s="201" t="str">
        <f>IF(('Item Detail'!$C24)="","",'Item Detail'!$C24)</f>
        <v/>
      </c>
      <c r="O18" s="201" t="str">
        <f>IF(('Item Detail'!$D24)="","",'Item Detail'!$D24)</f>
        <v/>
      </c>
      <c r="P18" s="201" t="str">
        <f>IF(('Item Detail'!$C$2)="","",'Item Detail'!$C$2)</f>
        <v/>
      </c>
      <c r="Q18" s="284" t="str">
        <f>IF(('Item Detail'!$G24)="","",'Item Detail'!$G24)</f>
        <v/>
      </c>
      <c r="R18" s="212" t="str">
        <f>IF(('Item Detail'!$I24)="","",'Item Detail'!$I24)</f>
        <v/>
      </c>
      <c r="S18" s="212" t="str">
        <f>IF(('Item Detail'!$J24)="","",'Item Detail'!$J24)</f>
        <v/>
      </c>
      <c r="T18" s="212" t="str">
        <f>IF(('Item Detail'!$L24)="","",'Item Detail'!$L24)</f>
        <v/>
      </c>
      <c r="U18" s="212" t="str">
        <f>IF(('Item Detail'!$K24)="","",'Item Detail'!$K24)</f>
        <v/>
      </c>
      <c r="Z18" s="201" t="str">
        <f>IF(('Item Detail'!$O24)="","",'Item Detail'!$O24)</f>
        <v/>
      </c>
      <c r="AA18" s="201" t="str">
        <f>IF('Item Detail'!$R24=0,$AB18,'Item Detail'!$R24)</f>
        <v/>
      </c>
      <c r="AB18" s="201" t="str">
        <f>IF(('Item Detail'!$Q24)="","",'Item Detail'!$Q24)</f>
        <v/>
      </c>
      <c r="AC18" s="201" t="str">
        <f>IF(('Item Detail'!$AU24)="","",'Item Detail'!$AU24)</f>
        <v/>
      </c>
      <c r="AD18" s="218"/>
      <c r="AF18" s="218"/>
      <c r="AH18" s="213" t="str">
        <f>IF(('Item Detail'!$AH24)="","",'Item Detail'!$AH24)</f>
        <v/>
      </c>
      <c r="AI18" s="213" t="str">
        <f>IF(('Item Detail'!$AG24)="","",'Item Detail'!$AG24)</f>
        <v/>
      </c>
      <c r="AL18" s="214" t="str">
        <f>IF(('Item Detail'!$AL24)="","",'Item Detail'!$AL24)</f>
        <v/>
      </c>
      <c r="AM18" s="214" t="str">
        <f>IF(('Item Detail'!$AQ24)="","",'Item Detail'!$AQ24)</f>
        <v/>
      </c>
      <c r="AN18" s="214" t="str">
        <f>IF(('Item Detail'!$AT24)="","",'Item Detail'!$AT24)</f>
        <v/>
      </c>
    </row>
    <row r="19" spans="2:40" ht="21.95" customHeight="1" x14ac:dyDescent="0.2">
      <c r="B19" s="201" t="str">
        <f>IF(('Item Detail'!$B$6)="","",'Item Detail'!$B$6)</f>
        <v/>
      </c>
      <c r="D19" s="201" t="str">
        <f>IF(('Item Detail'!$J$4)="","",'Item Detail'!$J$4)</f>
        <v/>
      </c>
      <c r="E19" s="209" t="str">
        <f>IF(('Item Detail'!$N25)="","",'Item Detail'!$N25)</f>
        <v>No - By Merchant</v>
      </c>
      <c r="G19" s="201" t="str">
        <f>IF(('Item Detail'!$H$5)="","",'Item Detail'!$H$5)</f>
        <v/>
      </c>
      <c r="H19" s="210" t="str">
        <f>IF(('Item Detail'!$H$4)="","",'Item Detail'!$H$4)</f>
        <v/>
      </c>
      <c r="J19" s="212" t="str">
        <f>IF(('Item Detail'!$H$6)="","",'Item Detail'!$H$6)</f>
        <v/>
      </c>
      <c r="L19" s="201" t="str">
        <f>IF(('Item Detail'!$E25)="","",'Item Detail'!$E25)</f>
        <v/>
      </c>
      <c r="M19" s="201" t="str">
        <f>IF(('Item Detail'!$B25)="","",'Item Detail'!$B25)</f>
        <v/>
      </c>
      <c r="N19" s="201" t="str">
        <f>IF(('Item Detail'!$C25)="","",'Item Detail'!$C25)</f>
        <v/>
      </c>
      <c r="O19" s="201" t="str">
        <f>IF(('Item Detail'!$D25)="","",'Item Detail'!$D25)</f>
        <v/>
      </c>
      <c r="P19" s="201" t="str">
        <f>IF(('Item Detail'!$C$2)="","",'Item Detail'!$C$2)</f>
        <v/>
      </c>
      <c r="Q19" s="284" t="str">
        <f>IF(('Item Detail'!$G25)="","",'Item Detail'!$G25)</f>
        <v/>
      </c>
      <c r="R19" s="212" t="str">
        <f>IF(('Item Detail'!$I25)="","",'Item Detail'!$I25)</f>
        <v/>
      </c>
      <c r="S19" s="212" t="str">
        <f>IF(('Item Detail'!$J25)="","",'Item Detail'!$J25)</f>
        <v/>
      </c>
      <c r="T19" s="212" t="str">
        <f>IF(('Item Detail'!$L25)="","",'Item Detail'!$L25)</f>
        <v/>
      </c>
      <c r="U19" s="212" t="str">
        <f>IF(('Item Detail'!$K25)="","",'Item Detail'!$K25)</f>
        <v/>
      </c>
      <c r="Z19" s="201" t="str">
        <f>IF(('Item Detail'!$O25)="","",'Item Detail'!$O25)</f>
        <v/>
      </c>
      <c r="AA19" s="201" t="str">
        <f>IF('Item Detail'!$R25=0,$AB19,'Item Detail'!$R25)</f>
        <v/>
      </c>
      <c r="AB19" s="201" t="str">
        <f>IF(('Item Detail'!$Q25)="","",'Item Detail'!$Q25)</f>
        <v/>
      </c>
      <c r="AC19" s="201" t="str">
        <f>IF(('Item Detail'!$AU25)="","",'Item Detail'!$AU25)</f>
        <v/>
      </c>
      <c r="AD19" s="218"/>
      <c r="AF19" s="218"/>
      <c r="AH19" s="213" t="str">
        <f>IF(('Item Detail'!$AH25)="","",'Item Detail'!$AH25)</f>
        <v/>
      </c>
      <c r="AI19" s="213" t="str">
        <f>IF(('Item Detail'!$AG25)="","",'Item Detail'!$AG25)</f>
        <v/>
      </c>
      <c r="AL19" s="214" t="str">
        <f>IF(('Item Detail'!$AL25)="","",'Item Detail'!$AL25)</f>
        <v/>
      </c>
      <c r="AM19" s="214" t="str">
        <f>IF(('Item Detail'!$AQ25)="","",'Item Detail'!$AQ25)</f>
        <v/>
      </c>
      <c r="AN19" s="214" t="str">
        <f>IF(('Item Detail'!$AT25)="","",'Item Detail'!$AT25)</f>
        <v/>
      </c>
    </row>
    <row r="20" spans="2:40" ht="21.95" customHeight="1" x14ac:dyDescent="0.2">
      <c r="B20" s="201" t="str">
        <f>IF(('Item Detail'!$B$6)="","",'Item Detail'!$B$6)</f>
        <v/>
      </c>
      <c r="D20" s="201" t="str">
        <f>IF(('Item Detail'!$J$4)="","",'Item Detail'!$J$4)</f>
        <v/>
      </c>
      <c r="E20" s="209" t="str">
        <f>IF(('Item Detail'!$N26)="","",'Item Detail'!$N26)</f>
        <v>No - By Merchant</v>
      </c>
      <c r="G20" s="201" t="str">
        <f>IF(('Item Detail'!$H$5)="","",'Item Detail'!$H$5)</f>
        <v/>
      </c>
      <c r="H20" s="210" t="str">
        <f>IF(('Item Detail'!$H$4)="","",'Item Detail'!$H$4)</f>
        <v/>
      </c>
      <c r="J20" s="212" t="str">
        <f>IF(('Item Detail'!$H$6)="","",'Item Detail'!$H$6)</f>
        <v/>
      </c>
      <c r="L20" s="201" t="str">
        <f>IF(('Item Detail'!$E26)="","",'Item Detail'!$E26)</f>
        <v/>
      </c>
      <c r="M20" s="201" t="str">
        <f>IF(('Item Detail'!$B26)="","",'Item Detail'!$B26)</f>
        <v/>
      </c>
      <c r="N20" s="201" t="str">
        <f>IF(('Item Detail'!$C26)="","",'Item Detail'!$C26)</f>
        <v/>
      </c>
      <c r="O20" s="201" t="str">
        <f>IF(('Item Detail'!$D26)="","",'Item Detail'!$D26)</f>
        <v/>
      </c>
      <c r="P20" s="201" t="str">
        <f>IF(('Item Detail'!$C$2)="","",'Item Detail'!$C$2)</f>
        <v/>
      </c>
      <c r="Q20" s="284" t="str">
        <f>IF(('Item Detail'!$G26)="","",'Item Detail'!$G26)</f>
        <v/>
      </c>
      <c r="R20" s="212" t="str">
        <f>IF(('Item Detail'!$I26)="","",'Item Detail'!$I26)</f>
        <v/>
      </c>
      <c r="S20" s="212" t="str">
        <f>IF(('Item Detail'!$J26)="","",'Item Detail'!$J26)</f>
        <v/>
      </c>
      <c r="T20" s="212" t="str">
        <f>IF(('Item Detail'!$L26)="","",'Item Detail'!$L26)</f>
        <v/>
      </c>
      <c r="U20" s="212" t="str">
        <f>IF(('Item Detail'!$K26)="","",'Item Detail'!$K26)</f>
        <v/>
      </c>
      <c r="Z20" s="201" t="str">
        <f>IF(('Item Detail'!$O26)="","",'Item Detail'!$O26)</f>
        <v/>
      </c>
      <c r="AA20" s="201" t="str">
        <f>IF('Item Detail'!$R26=0,$AB20,'Item Detail'!$R26)</f>
        <v/>
      </c>
      <c r="AB20" s="201" t="str">
        <f>IF(('Item Detail'!$Q26)="","",'Item Detail'!$Q26)</f>
        <v/>
      </c>
      <c r="AC20" s="201" t="str">
        <f>IF(('Item Detail'!$AU26)="","",'Item Detail'!$AU26)</f>
        <v/>
      </c>
      <c r="AD20" s="218"/>
      <c r="AF20" s="218"/>
      <c r="AH20" s="213" t="str">
        <f>IF(('Item Detail'!$AH26)="","",'Item Detail'!$AH26)</f>
        <v/>
      </c>
      <c r="AI20" s="213" t="str">
        <f>IF(('Item Detail'!$AG26)="","",'Item Detail'!$AG26)</f>
        <v/>
      </c>
      <c r="AL20" s="214" t="str">
        <f>IF(('Item Detail'!$AL26)="","",'Item Detail'!$AL26)</f>
        <v/>
      </c>
      <c r="AM20" s="214" t="str">
        <f>IF(('Item Detail'!$AQ26)="","",'Item Detail'!$AQ26)</f>
        <v/>
      </c>
      <c r="AN20" s="214" t="str">
        <f>IF(('Item Detail'!$AT26)="","",'Item Detail'!$AT26)</f>
        <v/>
      </c>
    </row>
    <row r="21" spans="2:40" ht="21.95" customHeight="1" x14ac:dyDescent="0.2">
      <c r="B21" s="201" t="str">
        <f>IF(('Item Detail'!$B$6)="","",'Item Detail'!$B$6)</f>
        <v/>
      </c>
      <c r="D21" s="201" t="str">
        <f>IF(('Item Detail'!$J$4)="","",'Item Detail'!$J$4)</f>
        <v/>
      </c>
      <c r="E21" s="209" t="str">
        <f>IF(('Item Detail'!$N27)="","",'Item Detail'!$N27)</f>
        <v>No - By Merchant</v>
      </c>
      <c r="G21" s="201" t="str">
        <f>IF(('Item Detail'!$H$5)="","",'Item Detail'!$H$5)</f>
        <v/>
      </c>
      <c r="H21" s="210" t="str">
        <f>IF(('Item Detail'!$H$4)="","",'Item Detail'!$H$4)</f>
        <v/>
      </c>
      <c r="J21" s="212" t="str">
        <f>IF(('Item Detail'!$H$6)="","",'Item Detail'!$H$6)</f>
        <v/>
      </c>
      <c r="L21" s="201" t="str">
        <f>IF(('Item Detail'!$E27)="","",'Item Detail'!$E27)</f>
        <v/>
      </c>
      <c r="M21" s="201" t="str">
        <f>IF(('Item Detail'!$B27)="","",'Item Detail'!$B27)</f>
        <v/>
      </c>
      <c r="N21" s="201" t="str">
        <f>IF(('Item Detail'!$C27)="","",'Item Detail'!$C27)</f>
        <v/>
      </c>
      <c r="O21" s="201" t="str">
        <f>IF(('Item Detail'!$D27)="","",'Item Detail'!$D27)</f>
        <v/>
      </c>
      <c r="P21" s="201" t="str">
        <f>IF(('Item Detail'!$C$2)="","",'Item Detail'!$C$2)</f>
        <v/>
      </c>
      <c r="Q21" s="284" t="str">
        <f>IF(('Item Detail'!$G27)="","",'Item Detail'!$G27)</f>
        <v/>
      </c>
      <c r="R21" s="212" t="str">
        <f>IF(('Item Detail'!$I27)="","",'Item Detail'!$I27)</f>
        <v/>
      </c>
      <c r="S21" s="212" t="str">
        <f>IF(('Item Detail'!$J27)="","",'Item Detail'!$J27)</f>
        <v/>
      </c>
      <c r="T21" s="212" t="str">
        <f>IF(('Item Detail'!$L27)="","",'Item Detail'!$L27)</f>
        <v/>
      </c>
      <c r="U21" s="212" t="str">
        <f>IF(('Item Detail'!$K27)="","",'Item Detail'!$K27)</f>
        <v/>
      </c>
      <c r="Z21" s="201" t="str">
        <f>IF(('Item Detail'!$O27)="","",'Item Detail'!$O27)</f>
        <v/>
      </c>
      <c r="AA21" s="201" t="str">
        <f>IF('Item Detail'!$R27=0,$AB21,'Item Detail'!$R27)</f>
        <v/>
      </c>
      <c r="AB21" s="201" t="str">
        <f>IF(('Item Detail'!$Q27)="","",'Item Detail'!$Q27)</f>
        <v/>
      </c>
      <c r="AC21" s="201" t="str">
        <f>IF(('Item Detail'!$AU27)="","",'Item Detail'!$AU27)</f>
        <v/>
      </c>
      <c r="AD21" s="218"/>
      <c r="AF21" s="218"/>
      <c r="AH21" s="213" t="str">
        <f>IF(('Item Detail'!$AH27)="","",'Item Detail'!$AH27)</f>
        <v/>
      </c>
      <c r="AI21" s="213" t="str">
        <f>IF(('Item Detail'!$AG27)="","",'Item Detail'!$AG27)</f>
        <v/>
      </c>
      <c r="AL21" s="214" t="str">
        <f>IF(('Item Detail'!$AL27)="","",'Item Detail'!$AL27)</f>
        <v/>
      </c>
      <c r="AM21" s="214" t="str">
        <f>IF(('Item Detail'!$AQ27)="","",'Item Detail'!$AQ27)</f>
        <v/>
      </c>
      <c r="AN21" s="214" t="str">
        <f>IF(('Item Detail'!$AT27)="","",'Item Detail'!$AT27)</f>
        <v/>
      </c>
    </row>
    <row r="22" spans="2:40" ht="21.95" customHeight="1" x14ac:dyDescent="0.2">
      <c r="B22" s="201" t="str">
        <f>IF(('Item Detail'!$B$6)="","",'Item Detail'!$B$6)</f>
        <v/>
      </c>
      <c r="D22" s="201" t="str">
        <f>IF(('Item Detail'!$J$4)="","",'Item Detail'!$J$4)</f>
        <v/>
      </c>
      <c r="E22" s="209" t="str">
        <f>IF(('Item Detail'!$N28)="","",'Item Detail'!$N28)</f>
        <v>No - By Merchant</v>
      </c>
      <c r="G22" s="201" t="str">
        <f>IF(('Item Detail'!$H$5)="","",'Item Detail'!$H$5)</f>
        <v/>
      </c>
      <c r="H22" s="210" t="str">
        <f>IF(('Item Detail'!$H$4)="","",'Item Detail'!$H$4)</f>
        <v/>
      </c>
      <c r="J22" s="212" t="str">
        <f>IF(('Item Detail'!$H$6)="","",'Item Detail'!$H$6)</f>
        <v/>
      </c>
      <c r="L22" s="201" t="str">
        <f>IF(('Item Detail'!$E28)="","",'Item Detail'!$E28)</f>
        <v/>
      </c>
      <c r="M22" s="201" t="str">
        <f>IF(('Item Detail'!$B28)="","",'Item Detail'!$B28)</f>
        <v/>
      </c>
      <c r="N22" s="201" t="str">
        <f>IF(('Item Detail'!$C28)="","",'Item Detail'!$C28)</f>
        <v/>
      </c>
      <c r="O22" s="201" t="str">
        <f>IF(('Item Detail'!$D28)="","",'Item Detail'!$D28)</f>
        <v/>
      </c>
      <c r="P22" s="201" t="str">
        <f>IF(('Item Detail'!$C$2)="","",'Item Detail'!$C$2)</f>
        <v/>
      </c>
      <c r="Q22" s="284" t="str">
        <f>IF(('Item Detail'!$G28)="","",'Item Detail'!$G28)</f>
        <v/>
      </c>
      <c r="R22" s="212" t="str">
        <f>IF(('Item Detail'!$I28)="","",'Item Detail'!$I28)</f>
        <v/>
      </c>
      <c r="S22" s="212" t="str">
        <f>IF(('Item Detail'!$J28)="","",'Item Detail'!$J28)</f>
        <v/>
      </c>
      <c r="T22" s="212" t="str">
        <f>IF(('Item Detail'!$L28)="","",'Item Detail'!$L28)</f>
        <v/>
      </c>
      <c r="U22" s="212" t="str">
        <f>IF(('Item Detail'!$K28)="","",'Item Detail'!$K28)</f>
        <v/>
      </c>
      <c r="Z22" s="201" t="str">
        <f>IF(('Item Detail'!$O28)="","",'Item Detail'!$O28)</f>
        <v/>
      </c>
      <c r="AA22" s="201" t="str">
        <f>IF('Item Detail'!$R28=0,$AB22,'Item Detail'!$R28)</f>
        <v/>
      </c>
      <c r="AB22" s="201" t="str">
        <f>IF(('Item Detail'!$Q28)="","",'Item Detail'!$Q28)</f>
        <v/>
      </c>
      <c r="AC22" s="201" t="str">
        <f>IF(('Item Detail'!$AU28)="","",'Item Detail'!$AU28)</f>
        <v/>
      </c>
      <c r="AD22" s="218"/>
      <c r="AF22" s="218"/>
      <c r="AH22" s="213" t="str">
        <f>IF(('Item Detail'!$AH28)="","",'Item Detail'!$AH28)</f>
        <v/>
      </c>
      <c r="AI22" s="213" t="str">
        <f>IF(('Item Detail'!$AG28)="","",'Item Detail'!$AG28)</f>
        <v/>
      </c>
      <c r="AL22" s="214" t="str">
        <f>IF(('Item Detail'!$AL28)="","",'Item Detail'!$AL28)</f>
        <v/>
      </c>
      <c r="AM22" s="214" t="str">
        <f>IF(('Item Detail'!$AQ28)="","",'Item Detail'!$AQ28)</f>
        <v/>
      </c>
      <c r="AN22" s="214" t="str">
        <f>IF(('Item Detail'!$AT28)="","",'Item Detail'!$AT28)</f>
        <v/>
      </c>
    </row>
    <row r="23" spans="2:40" ht="21.95" customHeight="1" x14ac:dyDescent="0.2">
      <c r="B23" s="201" t="str">
        <f>IF(('Item Detail'!$B$6)="","",'Item Detail'!$B$6)</f>
        <v/>
      </c>
      <c r="D23" s="201" t="str">
        <f>IF(('Item Detail'!$J$4)="","",'Item Detail'!$J$4)</f>
        <v/>
      </c>
      <c r="E23" s="209" t="str">
        <f>IF(('Item Detail'!$N29)="","",'Item Detail'!$N29)</f>
        <v>No - By Merchant</v>
      </c>
      <c r="G23" s="201" t="str">
        <f>IF(('Item Detail'!$H$5)="","",'Item Detail'!$H$5)</f>
        <v/>
      </c>
      <c r="H23" s="210" t="str">
        <f>IF(('Item Detail'!$H$4)="","",'Item Detail'!$H$4)</f>
        <v/>
      </c>
      <c r="J23" s="212" t="str">
        <f>IF(('Item Detail'!$H$6)="","",'Item Detail'!$H$6)</f>
        <v/>
      </c>
      <c r="L23" s="201" t="str">
        <f>IF(('Item Detail'!$E29)="","",'Item Detail'!$E29)</f>
        <v/>
      </c>
      <c r="M23" s="201" t="str">
        <f>IF(('Item Detail'!$B29)="","",'Item Detail'!$B29)</f>
        <v/>
      </c>
      <c r="N23" s="201" t="str">
        <f>IF(('Item Detail'!$C29)="","",'Item Detail'!$C29)</f>
        <v/>
      </c>
      <c r="O23" s="201" t="str">
        <f>IF(('Item Detail'!$D29)="","",'Item Detail'!$D29)</f>
        <v/>
      </c>
      <c r="P23" s="201" t="str">
        <f>IF(('Item Detail'!$C$2)="","",'Item Detail'!$C$2)</f>
        <v/>
      </c>
      <c r="Q23" s="284" t="str">
        <f>IF(('Item Detail'!$G29)="","",'Item Detail'!$G29)</f>
        <v/>
      </c>
      <c r="R23" s="212" t="str">
        <f>IF(('Item Detail'!$I29)="","",'Item Detail'!$I29)</f>
        <v/>
      </c>
      <c r="S23" s="212" t="str">
        <f>IF(('Item Detail'!$J29)="","",'Item Detail'!$J29)</f>
        <v/>
      </c>
      <c r="T23" s="212" t="str">
        <f>IF(('Item Detail'!$L29)="","",'Item Detail'!$L29)</f>
        <v/>
      </c>
      <c r="U23" s="212" t="str">
        <f>IF(('Item Detail'!$K29)="","",'Item Detail'!$K29)</f>
        <v/>
      </c>
      <c r="Z23" s="201" t="str">
        <f>IF(('Item Detail'!$O29)="","",'Item Detail'!$O29)</f>
        <v/>
      </c>
      <c r="AA23" s="201" t="str">
        <f>IF('Item Detail'!$R29=0,$AB23,'Item Detail'!$R29)</f>
        <v/>
      </c>
      <c r="AB23" s="201" t="str">
        <f>IF(('Item Detail'!$Q29)="","",'Item Detail'!$Q29)</f>
        <v/>
      </c>
      <c r="AC23" s="201" t="str">
        <f>IF(('Item Detail'!$AU29)="","",'Item Detail'!$AU29)</f>
        <v/>
      </c>
      <c r="AD23" s="218"/>
      <c r="AF23" s="218"/>
      <c r="AH23" s="213" t="str">
        <f>IF(('Item Detail'!$AH29)="","",'Item Detail'!$AH29)</f>
        <v/>
      </c>
      <c r="AI23" s="213" t="str">
        <f>IF(('Item Detail'!$AG29)="","",'Item Detail'!$AG29)</f>
        <v/>
      </c>
      <c r="AL23" s="214" t="str">
        <f>IF(('Item Detail'!$AL29)="","",'Item Detail'!$AL29)</f>
        <v/>
      </c>
      <c r="AM23" s="214" t="str">
        <f>IF(('Item Detail'!$AQ29)="","",'Item Detail'!$AQ29)</f>
        <v/>
      </c>
      <c r="AN23" s="214" t="str">
        <f>IF(('Item Detail'!$AT29)="","",'Item Detail'!$AT29)</f>
        <v/>
      </c>
    </row>
    <row r="24" spans="2:40" ht="21.95" customHeight="1" x14ac:dyDescent="0.2">
      <c r="B24" s="201" t="str">
        <f>IF(('Item Detail'!$B$6)="","",'Item Detail'!$B$6)</f>
        <v/>
      </c>
      <c r="D24" s="201" t="str">
        <f>IF(('Item Detail'!$J$4)="","",'Item Detail'!$J$4)</f>
        <v/>
      </c>
      <c r="E24" s="209" t="str">
        <f>IF(('Item Detail'!$N30)="","",'Item Detail'!$N30)</f>
        <v>No - By Merchant</v>
      </c>
      <c r="G24" s="201" t="str">
        <f>IF(('Item Detail'!$H$5)="","",'Item Detail'!$H$5)</f>
        <v/>
      </c>
      <c r="H24" s="210" t="str">
        <f>IF(('Item Detail'!$H$4)="","",'Item Detail'!$H$4)</f>
        <v/>
      </c>
      <c r="J24" s="212" t="str">
        <f>IF(('Item Detail'!$H$6)="","",'Item Detail'!$H$6)</f>
        <v/>
      </c>
      <c r="L24" s="201" t="str">
        <f>IF(('Item Detail'!$E30)="","",'Item Detail'!$E30)</f>
        <v/>
      </c>
      <c r="M24" s="201" t="str">
        <f>IF(('Item Detail'!$B30)="","",'Item Detail'!$B30)</f>
        <v/>
      </c>
      <c r="N24" s="201" t="str">
        <f>IF(('Item Detail'!$C30)="","",'Item Detail'!$C30)</f>
        <v/>
      </c>
      <c r="O24" s="201" t="str">
        <f>IF(('Item Detail'!$D30)="","",'Item Detail'!$D30)</f>
        <v/>
      </c>
      <c r="P24" s="201" t="str">
        <f>IF(('Item Detail'!$C$2)="","",'Item Detail'!$C$2)</f>
        <v/>
      </c>
      <c r="Q24" s="284" t="str">
        <f>IF(('Item Detail'!$G30)="","",'Item Detail'!$G30)</f>
        <v/>
      </c>
      <c r="R24" s="212" t="str">
        <f>IF(('Item Detail'!$I30)="","",'Item Detail'!$I30)</f>
        <v/>
      </c>
      <c r="S24" s="212" t="str">
        <f>IF(('Item Detail'!$J30)="","",'Item Detail'!$J30)</f>
        <v/>
      </c>
      <c r="T24" s="212" t="str">
        <f>IF(('Item Detail'!$L30)="","",'Item Detail'!$L30)</f>
        <v/>
      </c>
      <c r="U24" s="212" t="str">
        <f>IF(('Item Detail'!$K30)="","",'Item Detail'!$K30)</f>
        <v/>
      </c>
      <c r="Z24" s="201" t="str">
        <f>IF(('Item Detail'!$O30)="","",'Item Detail'!$O30)</f>
        <v/>
      </c>
      <c r="AA24" s="201" t="str">
        <f>IF('Item Detail'!$R30=0,$AB24,'Item Detail'!$R30)</f>
        <v/>
      </c>
      <c r="AB24" s="201" t="str">
        <f>IF(('Item Detail'!$Q30)="","",'Item Detail'!$Q30)</f>
        <v/>
      </c>
      <c r="AC24" s="201" t="str">
        <f>IF(('Item Detail'!$AU30)="","",'Item Detail'!$AU30)</f>
        <v/>
      </c>
      <c r="AD24" s="218"/>
      <c r="AF24" s="218"/>
      <c r="AH24" s="213" t="str">
        <f>IF(('Item Detail'!$AH30)="","",'Item Detail'!$AH30)</f>
        <v/>
      </c>
      <c r="AI24" s="213" t="str">
        <f>IF(('Item Detail'!$AG30)="","",'Item Detail'!$AG30)</f>
        <v/>
      </c>
      <c r="AL24" s="214" t="str">
        <f>IF(('Item Detail'!$AL30)="","",'Item Detail'!$AL30)</f>
        <v/>
      </c>
      <c r="AM24" s="214" t="str">
        <f>IF(('Item Detail'!$AQ30)="","",'Item Detail'!$AQ30)</f>
        <v/>
      </c>
      <c r="AN24" s="214" t="str">
        <f>IF(('Item Detail'!$AT30)="","",'Item Detail'!$AT30)</f>
        <v/>
      </c>
    </row>
    <row r="25" spans="2:40" ht="21.95" customHeight="1" x14ac:dyDescent="0.2">
      <c r="B25" s="201" t="str">
        <f>IF(('Item Detail'!$B$6)="","",'Item Detail'!$B$6)</f>
        <v/>
      </c>
      <c r="D25" s="201" t="str">
        <f>IF(('Item Detail'!$J$4)="","",'Item Detail'!$J$4)</f>
        <v/>
      </c>
      <c r="E25" s="209" t="str">
        <f>IF(('Item Detail'!$N31)="","",'Item Detail'!$N31)</f>
        <v>No - By Merchant</v>
      </c>
      <c r="G25" s="201" t="str">
        <f>IF(('Item Detail'!$H$5)="","",'Item Detail'!$H$5)</f>
        <v/>
      </c>
      <c r="H25" s="210" t="str">
        <f>IF(('Item Detail'!$H$4)="","",'Item Detail'!$H$4)</f>
        <v/>
      </c>
      <c r="J25" s="212" t="str">
        <f>IF(('Item Detail'!$H$6)="","",'Item Detail'!$H$6)</f>
        <v/>
      </c>
      <c r="L25" s="201" t="str">
        <f>IF(('Item Detail'!$E31)="","",'Item Detail'!$E31)</f>
        <v/>
      </c>
      <c r="M25" s="201" t="str">
        <f>IF(('Item Detail'!$B31)="","",'Item Detail'!$B31)</f>
        <v/>
      </c>
      <c r="N25" s="201" t="str">
        <f>IF(('Item Detail'!$C31)="","",'Item Detail'!$C31)</f>
        <v/>
      </c>
      <c r="O25" s="201" t="str">
        <f>IF(('Item Detail'!$D31)="","",'Item Detail'!$D31)</f>
        <v/>
      </c>
      <c r="P25" s="201" t="str">
        <f>IF(('Item Detail'!$C$2)="","",'Item Detail'!$C$2)</f>
        <v/>
      </c>
      <c r="Q25" s="284" t="str">
        <f>IF(('Item Detail'!$G31)="","",'Item Detail'!$G31)</f>
        <v/>
      </c>
      <c r="R25" s="212" t="str">
        <f>IF(('Item Detail'!$I31)="","",'Item Detail'!$I31)</f>
        <v/>
      </c>
      <c r="S25" s="212" t="str">
        <f>IF(('Item Detail'!$J31)="","",'Item Detail'!$J31)</f>
        <v/>
      </c>
      <c r="T25" s="212" t="str">
        <f>IF(('Item Detail'!$L31)="","",'Item Detail'!$L31)</f>
        <v/>
      </c>
      <c r="U25" s="212" t="str">
        <f>IF(('Item Detail'!$K31)="","",'Item Detail'!$K31)</f>
        <v/>
      </c>
      <c r="Z25" s="201" t="str">
        <f>IF(('Item Detail'!$O31)="","",'Item Detail'!$O31)</f>
        <v/>
      </c>
      <c r="AA25" s="201" t="str">
        <f>IF('Item Detail'!$R31=0,$AB25,'Item Detail'!$R31)</f>
        <v/>
      </c>
      <c r="AB25" s="201" t="str">
        <f>IF(('Item Detail'!$Q31)="","",'Item Detail'!$Q31)</f>
        <v/>
      </c>
      <c r="AC25" s="201" t="str">
        <f>IF(('Item Detail'!$AU31)="","",'Item Detail'!$AU31)</f>
        <v/>
      </c>
      <c r="AD25" s="218"/>
      <c r="AF25" s="218"/>
      <c r="AH25" s="213" t="str">
        <f>IF(('Item Detail'!$AH31)="","",'Item Detail'!$AH31)</f>
        <v/>
      </c>
      <c r="AI25" s="213" t="str">
        <f>IF(('Item Detail'!$AG31)="","",'Item Detail'!$AG31)</f>
        <v/>
      </c>
      <c r="AL25" s="214" t="str">
        <f>IF(('Item Detail'!$AL31)="","",'Item Detail'!$AL31)</f>
        <v/>
      </c>
      <c r="AM25" s="214" t="str">
        <f>IF(('Item Detail'!$AQ31)="","",'Item Detail'!$AQ31)</f>
        <v/>
      </c>
      <c r="AN25" s="214" t="str">
        <f>IF(('Item Detail'!$AT31)="","",'Item Detail'!$AT31)</f>
        <v/>
      </c>
    </row>
    <row r="26" spans="2:40" ht="21.95" customHeight="1" x14ac:dyDescent="0.2">
      <c r="B26" s="201" t="str">
        <f>IF(('Item Detail'!$B$6)="","",'Item Detail'!$B$6)</f>
        <v/>
      </c>
      <c r="D26" s="201" t="str">
        <f>IF(('Item Detail'!$J$4)="","",'Item Detail'!$J$4)</f>
        <v/>
      </c>
      <c r="E26" s="209" t="str">
        <f>IF(('Item Detail'!$N32)="","",'Item Detail'!$N32)</f>
        <v>No - By Merchant</v>
      </c>
      <c r="G26" s="201" t="str">
        <f>IF(('Item Detail'!$H$5)="","",'Item Detail'!$H$5)</f>
        <v/>
      </c>
      <c r="H26" s="210" t="str">
        <f>IF(('Item Detail'!$H$4)="","",'Item Detail'!$H$4)</f>
        <v/>
      </c>
      <c r="J26" s="212" t="str">
        <f>IF(('Item Detail'!$H$6)="","",'Item Detail'!$H$6)</f>
        <v/>
      </c>
      <c r="L26" s="201" t="str">
        <f>IF(('Item Detail'!$E32)="","",'Item Detail'!$E32)</f>
        <v/>
      </c>
      <c r="M26" s="201" t="str">
        <f>IF(('Item Detail'!$B32)="","",'Item Detail'!$B32)</f>
        <v/>
      </c>
      <c r="N26" s="201" t="str">
        <f>IF(('Item Detail'!$C32)="","",'Item Detail'!$C32)</f>
        <v/>
      </c>
      <c r="O26" s="201" t="str">
        <f>IF(('Item Detail'!$D32)="","",'Item Detail'!$D32)</f>
        <v/>
      </c>
      <c r="P26" s="201" t="str">
        <f>IF(('Item Detail'!$C$2)="","",'Item Detail'!$C$2)</f>
        <v/>
      </c>
      <c r="Q26" s="284" t="str">
        <f>IF(('Item Detail'!$G32)="","",'Item Detail'!$G32)</f>
        <v/>
      </c>
      <c r="R26" s="212" t="str">
        <f>IF(('Item Detail'!$I32)="","",'Item Detail'!$I32)</f>
        <v/>
      </c>
      <c r="S26" s="212" t="str">
        <f>IF(('Item Detail'!$J32)="","",'Item Detail'!$J32)</f>
        <v/>
      </c>
      <c r="T26" s="212" t="str">
        <f>IF(('Item Detail'!$L32)="","",'Item Detail'!$L32)</f>
        <v/>
      </c>
      <c r="U26" s="212" t="str">
        <f>IF(('Item Detail'!$K32)="","",'Item Detail'!$K32)</f>
        <v/>
      </c>
      <c r="Z26" s="201" t="str">
        <f>IF(('Item Detail'!$O32)="","",'Item Detail'!$O32)</f>
        <v/>
      </c>
      <c r="AA26" s="201" t="str">
        <f>IF('Item Detail'!$R32=0,$AB26,'Item Detail'!$R32)</f>
        <v/>
      </c>
      <c r="AB26" s="201" t="str">
        <f>IF(('Item Detail'!$Q32)="","",'Item Detail'!$Q32)</f>
        <v/>
      </c>
      <c r="AC26" s="201" t="str">
        <f>IF(('Item Detail'!$AU32)="","",'Item Detail'!$AU32)</f>
        <v/>
      </c>
      <c r="AD26" s="218"/>
      <c r="AF26" s="218"/>
      <c r="AH26" s="213" t="str">
        <f>IF(('Item Detail'!$AH32)="","",'Item Detail'!$AH32)</f>
        <v/>
      </c>
      <c r="AI26" s="213" t="str">
        <f>IF(('Item Detail'!$AG32)="","",'Item Detail'!$AG32)</f>
        <v/>
      </c>
      <c r="AL26" s="214" t="str">
        <f>IF(('Item Detail'!$AL32)="","",'Item Detail'!$AL32)</f>
        <v/>
      </c>
      <c r="AM26" s="214" t="str">
        <f>IF(('Item Detail'!$AQ32)="","",'Item Detail'!$AQ32)</f>
        <v/>
      </c>
      <c r="AN26" s="214" t="str">
        <f>IF(('Item Detail'!$AT32)="","",'Item Detail'!$AT32)</f>
        <v/>
      </c>
    </row>
    <row r="27" spans="2:40" ht="21.95" customHeight="1" x14ac:dyDescent="0.2">
      <c r="B27" s="201" t="str">
        <f>IF(('Item Detail'!$B$6)="","",'Item Detail'!$B$6)</f>
        <v/>
      </c>
      <c r="D27" s="201" t="str">
        <f>IF(('Item Detail'!$J$4)="","",'Item Detail'!$J$4)</f>
        <v/>
      </c>
      <c r="E27" s="209" t="str">
        <f>IF(('Item Detail'!$N33)="","",'Item Detail'!$N33)</f>
        <v>No - By Merchant</v>
      </c>
      <c r="G27" s="201" t="str">
        <f>IF(('Item Detail'!$H$5)="","",'Item Detail'!$H$5)</f>
        <v/>
      </c>
      <c r="H27" s="210" t="str">
        <f>IF(('Item Detail'!$H$4)="","",'Item Detail'!$H$4)</f>
        <v/>
      </c>
      <c r="J27" s="212" t="str">
        <f>IF(('Item Detail'!$H$6)="","",'Item Detail'!$H$6)</f>
        <v/>
      </c>
      <c r="L27" s="201" t="str">
        <f>IF(('Item Detail'!$E33)="","",'Item Detail'!$E33)</f>
        <v/>
      </c>
      <c r="M27" s="201" t="str">
        <f>IF(('Item Detail'!$B33)="","",'Item Detail'!$B33)</f>
        <v/>
      </c>
      <c r="N27" s="201" t="str">
        <f>IF(('Item Detail'!$C33)="","",'Item Detail'!$C33)</f>
        <v/>
      </c>
      <c r="O27" s="201" t="str">
        <f>IF(('Item Detail'!$D33)="","",'Item Detail'!$D33)</f>
        <v/>
      </c>
      <c r="P27" s="201" t="str">
        <f>IF(('Item Detail'!$C$2)="","",'Item Detail'!$C$2)</f>
        <v/>
      </c>
      <c r="Q27" s="284" t="str">
        <f>IF(('Item Detail'!$G33)="","",'Item Detail'!$G33)</f>
        <v/>
      </c>
      <c r="R27" s="212" t="str">
        <f>IF(('Item Detail'!$I33)="","",'Item Detail'!$I33)</f>
        <v/>
      </c>
      <c r="S27" s="212" t="str">
        <f>IF(('Item Detail'!$J33)="","",'Item Detail'!$J33)</f>
        <v/>
      </c>
      <c r="T27" s="212" t="str">
        <f>IF(('Item Detail'!$L33)="","",'Item Detail'!$L33)</f>
        <v/>
      </c>
      <c r="U27" s="212" t="str">
        <f>IF(('Item Detail'!$K33)="","",'Item Detail'!$K33)</f>
        <v/>
      </c>
      <c r="Z27" s="201" t="str">
        <f>IF(('Item Detail'!$O33)="","",'Item Detail'!$O33)</f>
        <v/>
      </c>
      <c r="AA27" s="201" t="str">
        <f>IF('Item Detail'!$R33=0,$AB27,'Item Detail'!$R33)</f>
        <v/>
      </c>
      <c r="AB27" s="201" t="str">
        <f>IF(('Item Detail'!$Q33)="","",'Item Detail'!$Q33)</f>
        <v/>
      </c>
      <c r="AC27" s="201" t="str">
        <f>IF(('Item Detail'!$AU33)="","",'Item Detail'!$AU33)</f>
        <v/>
      </c>
      <c r="AD27" s="218"/>
      <c r="AF27" s="218"/>
      <c r="AH27" s="213" t="str">
        <f>IF(('Item Detail'!$AH33)="","",'Item Detail'!$AH33)</f>
        <v/>
      </c>
      <c r="AI27" s="213" t="str">
        <f>IF(('Item Detail'!$AG33)="","",'Item Detail'!$AG33)</f>
        <v/>
      </c>
      <c r="AL27" s="214" t="str">
        <f>IF(('Item Detail'!$AL33)="","",'Item Detail'!$AL33)</f>
        <v/>
      </c>
      <c r="AM27" s="214" t="str">
        <f>IF(('Item Detail'!$AQ33)="","",'Item Detail'!$AQ33)</f>
        <v/>
      </c>
      <c r="AN27" s="214" t="str">
        <f>IF(('Item Detail'!$AT33)="","",'Item Detail'!$AT33)</f>
        <v/>
      </c>
    </row>
    <row r="28" spans="2:40" ht="21.95" customHeight="1" x14ac:dyDescent="0.2">
      <c r="B28" s="201" t="str">
        <f>IF(('Item Detail'!$B$6)="","",'Item Detail'!$B$6)</f>
        <v/>
      </c>
      <c r="D28" s="201" t="str">
        <f>IF(('Item Detail'!$J$4)="","",'Item Detail'!$J$4)</f>
        <v/>
      </c>
      <c r="E28" s="209" t="str">
        <f>IF(('Item Detail'!$N34)="","",'Item Detail'!$N34)</f>
        <v>No - By Merchant</v>
      </c>
      <c r="G28" s="201" t="str">
        <f>IF(('Item Detail'!$H$5)="","",'Item Detail'!$H$5)</f>
        <v/>
      </c>
      <c r="H28" s="210" t="str">
        <f>IF(('Item Detail'!$H$4)="","",'Item Detail'!$H$4)</f>
        <v/>
      </c>
      <c r="J28" s="212" t="str">
        <f>IF(('Item Detail'!$H$6)="","",'Item Detail'!$H$6)</f>
        <v/>
      </c>
      <c r="L28" s="201" t="str">
        <f>IF(('Item Detail'!$E34)="","",'Item Detail'!$E34)</f>
        <v/>
      </c>
      <c r="M28" s="201" t="str">
        <f>IF(('Item Detail'!$B34)="","",'Item Detail'!$B34)</f>
        <v/>
      </c>
      <c r="N28" s="201" t="str">
        <f>IF(('Item Detail'!$C34)="","",'Item Detail'!$C34)</f>
        <v/>
      </c>
      <c r="O28" s="201" t="str">
        <f>IF(('Item Detail'!$D34)="","",'Item Detail'!$D34)</f>
        <v/>
      </c>
      <c r="P28" s="201" t="str">
        <f>IF(('Item Detail'!$C$2)="","",'Item Detail'!$C$2)</f>
        <v/>
      </c>
      <c r="Q28" s="284" t="str">
        <f>IF(('Item Detail'!$G34)="","",'Item Detail'!$G34)</f>
        <v/>
      </c>
      <c r="R28" s="212" t="str">
        <f>IF(('Item Detail'!$I34)="","",'Item Detail'!$I34)</f>
        <v/>
      </c>
      <c r="S28" s="212" t="str">
        <f>IF(('Item Detail'!$J34)="","",'Item Detail'!$J34)</f>
        <v/>
      </c>
      <c r="T28" s="212" t="str">
        <f>IF(('Item Detail'!$L34)="","",'Item Detail'!$L34)</f>
        <v/>
      </c>
      <c r="U28" s="212" t="str">
        <f>IF(('Item Detail'!$K34)="","",'Item Detail'!$K34)</f>
        <v/>
      </c>
      <c r="Z28" s="201" t="str">
        <f>IF(('Item Detail'!$O34)="","",'Item Detail'!$O34)</f>
        <v/>
      </c>
      <c r="AA28" s="201" t="str">
        <f>IF('Item Detail'!$R34=0,$AB28,'Item Detail'!$R34)</f>
        <v/>
      </c>
      <c r="AB28" s="201" t="str">
        <f>IF(('Item Detail'!$Q34)="","",'Item Detail'!$Q34)</f>
        <v/>
      </c>
      <c r="AC28" s="201" t="str">
        <f>IF(('Item Detail'!$AU34)="","",'Item Detail'!$AU34)</f>
        <v/>
      </c>
      <c r="AD28" s="218"/>
      <c r="AF28" s="218"/>
      <c r="AH28" s="213" t="str">
        <f>IF(('Item Detail'!$AH34)="","",'Item Detail'!$AH34)</f>
        <v/>
      </c>
      <c r="AI28" s="213" t="str">
        <f>IF(('Item Detail'!$AG34)="","",'Item Detail'!$AG34)</f>
        <v/>
      </c>
      <c r="AL28" s="214" t="str">
        <f>IF(('Item Detail'!$AL34)="","",'Item Detail'!$AL34)</f>
        <v/>
      </c>
      <c r="AM28" s="214" t="str">
        <f>IF(('Item Detail'!$AQ34)="","",'Item Detail'!$AQ34)</f>
        <v/>
      </c>
      <c r="AN28" s="214" t="str">
        <f>IF(('Item Detail'!$AT34)="","",'Item Detail'!$AT34)</f>
        <v/>
      </c>
    </row>
    <row r="29" spans="2:40" ht="21.95" customHeight="1" x14ac:dyDescent="0.2">
      <c r="B29" s="201" t="str">
        <f>IF(('Item Detail'!$B$6)="","",'Item Detail'!$B$6)</f>
        <v/>
      </c>
      <c r="D29" s="201" t="str">
        <f>IF(('Item Detail'!$J$4)="","",'Item Detail'!$J$4)</f>
        <v/>
      </c>
      <c r="E29" s="209" t="str">
        <f>IF(('Item Detail'!$N35)="","",'Item Detail'!$N35)</f>
        <v>No - By Merchant</v>
      </c>
      <c r="G29" s="201" t="str">
        <f>IF(('Item Detail'!$H$5)="","",'Item Detail'!$H$5)</f>
        <v/>
      </c>
      <c r="H29" s="210" t="str">
        <f>IF(('Item Detail'!$H$4)="","",'Item Detail'!$H$4)</f>
        <v/>
      </c>
      <c r="J29" s="212" t="str">
        <f>IF(('Item Detail'!$H$6)="","",'Item Detail'!$H$6)</f>
        <v/>
      </c>
      <c r="L29" s="201" t="str">
        <f>IF(('Item Detail'!$E35)="","",'Item Detail'!$E35)</f>
        <v/>
      </c>
      <c r="M29" s="201" t="str">
        <f>IF(('Item Detail'!$B35)="","",'Item Detail'!$B35)</f>
        <v/>
      </c>
      <c r="N29" s="201" t="str">
        <f>IF(('Item Detail'!$C35)="","",'Item Detail'!$C35)</f>
        <v/>
      </c>
      <c r="O29" s="201" t="str">
        <f>IF(('Item Detail'!$D35)="","",'Item Detail'!$D35)</f>
        <v/>
      </c>
      <c r="P29" s="201" t="str">
        <f>IF(('Item Detail'!$C$2)="","",'Item Detail'!$C$2)</f>
        <v/>
      </c>
      <c r="Q29" s="284" t="str">
        <f>IF(('Item Detail'!$G35)="","",'Item Detail'!$G35)</f>
        <v/>
      </c>
      <c r="R29" s="212" t="str">
        <f>IF(('Item Detail'!$I35)="","",'Item Detail'!$I35)</f>
        <v/>
      </c>
      <c r="S29" s="212" t="str">
        <f>IF(('Item Detail'!$J35)="","",'Item Detail'!$J35)</f>
        <v/>
      </c>
      <c r="T29" s="212" t="str">
        <f>IF(('Item Detail'!$L35)="","",'Item Detail'!$L35)</f>
        <v/>
      </c>
      <c r="U29" s="212" t="str">
        <f>IF(('Item Detail'!$K35)="","",'Item Detail'!$K35)</f>
        <v/>
      </c>
      <c r="Z29" s="201" t="str">
        <f>IF(('Item Detail'!$O35)="","",'Item Detail'!$O35)</f>
        <v/>
      </c>
      <c r="AA29" s="201" t="str">
        <f>IF('Item Detail'!$R35=0,$AB29,'Item Detail'!$R35)</f>
        <v/>
      </c>
      <c r="AB29" s="201" t="str">
        <f>IF(('Item Detail'!$Q35)="","",'Item Detail'!$Q35)</f>
        <v/>
      </c>
      <c r="AC29" s="201" t="str">
        <f>IF(('Item Detail'!$AU35)="","",'Item Detail'!$AU35)</f>
        <v/>
      </c>
      <c r="AD29" s="218"/>
      <c r="AF29" s="218"/>
      <c r="AH29" s="213" t="str">
        <f>IF(('Item Detail'!$AH35)="","",'Item Detail'!$AH35)</f>
        <v/>
      </c>
      <c r="AI29" s="213" t="str">
        <f>IF(('Item Detail'!$AG35)="","",'Item Detail'!$AG35)</f>
        <v/>
      </c>
      <c r="AL29" s="214" t="str">
        <f>IF(('Item Detail'!$AL35)="","",'Item Detail'!$AL35)</f>
        <v/>
      </c>
      <c r="AM29" s="214" t="str">
        <f>IF(('Item Detail'!$AQ35)="","",'Item Detail'!$AQ35)</f>
        <v/>
      </c>
      <c r="AN29" s="214" t="str">
        <f>IF(('Item Detail'!$AT35)="","",'Item Detail'!$AT35)</f>
        <v/>
      </c>
    </row>
    <row r="30" spans="2:40" ht="21.95" customHeight="1" x14ac:dyDescent="0.2">
      <c r="B30" s="201" t="str">
        <f>IF(('Item Detail'!$B$6)="","",'Item Detail'!$B$6)</f>
        <v/>
      </c>
      <c r="D30" s="201" t="str">
        <f>IF(('Item Detail'!$J$4)="","",'Item Detail'!$J$4)</f>
        <v/>
      </c>
      <c r="E30" s="209" t="str">
        <f>IF(('Item Detail'!$N36)="","",'Item Detail'!$N36)</f>
        <v>No - By Merchant</v>
      </c>
      <c r="G30" s="201" t="str">
        <f>IF(('Item Detail'!$H$5)="","",'Item Detail'!$H$5)</f>
        <v/>
      </c>
      <c r="H30" s="210" t="str">
        <f>IF(('Item Detail'!$H$4)="","",'Item Detail'!$H$4)</f>
        <v/>
      </c>
      <c r="J30" s="212" t="str">
        <f>IF(('Item Detail'!$H$6)="","",'Item Detail'!$H$6)</f>
        <v/>
      </c>
      <c r="L30" s="201" t="str">
        <f>IF(('Item Detail'!$E36)="","",'Item Detail'!$E36)</f>
        <v/>
      </c>
      <c r="M30" s="201" t="str">
        <f>IF(('Item Detail'!$B36)="","",'Item Detail'!$B36)</f>
        <v/>
      </c>
      <c r="N30" s="201" t="str">
        <f>IF(('Item Detail'!$C36)="","",'Item Detail'!$C36)</f>
        <v/>
      </c>
      <c r="O30" s="201" t="str">
        <f>IF(('Item Detail'!$D36)="","",'Item Detail'!$D36)</f>
        <v/>
      </c>
      <c r="P30" s="201" t="str">
        <f>IF(('Item Detail'!$C$2)="","",'Item Detail'!$C$2)</f>
        <v/>
      </c>
      <c r="Q30" s="284" t="str">
        <f>IF(('Item Detail'!$G36)="","",'Item Detail'!$G36)</f>
        <v/>
      </c>
      <c r="R30" s="212" t="str">
        <f>IF(('Item Detail'!$I36)="","",'Item Detail'!$I36)</f>
        <v/>
      </c>
      <c r="S30" s="212" t="str">
        <f>IF(('Item Detail'!$J36)="","",'Item Detail'!$J36)</f>
        <v/>
      </c>
      <c r="T30" s="212" t="str">
        <f>IF(('Item Detail'!$L36)="","",'Item Detail'!$L36)</f>
        <v/>
      </c>
      <c r="U30" s="212" t="str">
        <f>IF(('Item Detail'!$K36)="","",'Item Detail'!$K36)</f>
        <v/>
      </c>
      <c r="Z30" s="201" t="str">
        <f>IF(('Item Detail'!$O36)="","",'Item Detail'!$O36)</f>
        <v/>
      </c>
      <c r="AA30" s="201" t="str">
        <f>IF('Item Detail'!$R36=0,$AB30,'Item Detail'!$R36)</f>
        <v/>
      </c>
      <c r="AB30" s="201" t="str">
        <f>IF(('Item Detail'!$Q36)="","",'Item Detail'!$Q36)</f>
        <v/>
      </c>
      <c r="AC30" s="201" t="str">
        <f>IF(('Item Detail'!$AU36)="","",'Item Detail'!$AU36)</f>
        <v/>
      </c>
      <c r="AD30" s="218"/>
      <c r="AF30" s="218"/>
      <c r="AH30" s="213" t="str">
        <f>IF(('Item Detail'!$AH36)="","",'Item Detail'!$AH36)</f>
        <v/>
      </c>
      <c r="AI30" s="213" t="str">
        <f>IF(('Item Detail'!$AG36)="","",'Item Detail'!$AG36)</f>
        <v/>
      </c>
      <c r="AL30" s="214" t="str">
        <f>IF(('Item Detail'!$AL36)="","",'Item Detail'!$AL36)</f>
        <v/>
      </c>
      <c r="AM30" s="214" t="str">
        <f>IF(('Item Detail'!$AQ36)="","",'Item Detail'!$AQ36)</f>
        <v/>
      </c>
      <c r="AN30" s="214" t="str">
        <f>IF(('Item Detail'!$AT36)="","",'Item Detail'!$AT36)</f>
        <v/>
      </c>
    </row>
    <row r="31" spans="2:40" ht="21.95" customHeight="1" x14ac:dyDescent="0.2">
      <c r="B31" s="201" t="str">
        <f>IF(('Item Detail'!$B$6)="","",'Item Detail'!$B$6)</f>
        <v/>
      </c>
      <c r="D31" s="201" t="str">
        <f>IF(('Item Detail'!$J$4)="","",'Item Detail'!$J$4)</f>
        <v/>
      </c>
      <c r="E31" s="209" t="str">
        <f>IF(('Item Detail'!$N37)="","",'Item Detail'!$N37)</f>
        <v>No - By Merchant</v>
      </c>
      <c r="G31" s="201" t="str">
        <f>IF(('Item Detail'!$H$5)="","",'Item Detail'!$H$5)</f>
        <v/>
      </c>
      <c r="H31" s="210" t="str">
        <f>IF(('Item Detail'!$H$4)="","",'Item Detail'!$H$4)</f>
        <v/>
      </c>
      <c r="J31" s="212" t="str">
        <f>IF(('Item Detail'!$H$6)="","",'Item Detail'!$H$6)</f>
        <v/>
      </c>
      <c r="L31" s="201" t="str">
        <f>IF(('Item Detail'!$E37)="","",'Item Detail'!$E37)</f>
        <v/>
      </c>
      <c r="M31" s="201" t="str">
        <f>IF(('Item Detail'!$B37)="","",'Item Detail'!$B37)</f>
        <v/>
      </c>
      <c r="N31" s="201" t="str">
        <f>IF(('Item Detail'!$C37)="","",'Item Detail'!$C37)</f>
        <v/>
      </c>
      <c r="O31" s="201" t="str">
        <f>IF(('Item Detail'!$D37)="","",'Item Detail'!$D37)</f>
        <v/>
      </c>
      <c r="P31" s="201" t="str">
        <f>IF(('Item Detail'!$C$2)="","",'Item Detail'!$C$2)</f>
        <v/>
      </c>
      <c r="Q31" s="284" t="str">
        <f>IF(('Item Detail'!$G37)="","",'Item Detail'!$G37)</f>
        <v/>
      </c>
      <c r="R31" s="212" t="str">
        <f>IF(('Item Detail'!$I37)="","",'Item Detail'!$I37)</f>
        <v/>
      </c>
      <c r="S31" s="212" t="str">
        <f>IF(('Item Detail'!$J37)="","",'Item Detail'!$J37)</f>
        <v/>
      </c>
      <c r="T31" s="212" t="str">
        <f>IF(('Item Detail'!$L37)="","",'Item Detail'!$L37)</f>
        <v/>
      </c>
      <c r="U31" s="212" t="str">
        <f>IF(('Item Detail'!$K37)="","",'Item Detail'!$K37)</f>
        <v/>
      </c>
      <c r="Z31" s="201" t="str">
        <f>IF(('Item Detail'!$O37)="","",'Item Detail'!$O37)</f>
        <v/>
      </c>
      <c r="AA31" s="201" t="str">
        <f>IF('Item Detail'!$R37=0,$AB31,'Item Detail'!$R37)</f>
        <v/>
      </c>
      <c r="AB31" s="201" t="str">
        <f>IF(('Item Detail'!$Q37)="","",'Item Detail'!$Q37)</f>
        <v/>
      </c>
      <c r="AC31" s="201" t="str">
        <f>IF(('Item Detail'!$AU37)="","",'Item Detail'!$AU37)</f>
        <v/>
      </c>
      <c r="AD31" s="218"/>
      <c r="AF31" s="218"/>
      <c r="AH31" s="213" t="str">
        <f>IF(('Item Detail'!$AH37)="","",'Item Detail'!$AH37)</f>
        <v/>
      </c>
      <c r="AI31" s="213" t="str">
        <f>IF(('Item Detail'!$AG37)="","",'Item Detail'!$AG37)</f>
        <v/>
      </c>
      <c r="AL31" s="214" t="str">
        <f>IF(('Item Detail'!$AL37)="","",'Item Detail'!$AL37)</f>
        <v/>
      </c>
      <c r="AM31" s="214" t="str">
        <f>IF(('Item Detail'!$AQ37)="","",'Item Detail'!$AQ37)</f>
        <v/>
      </c>
      <c r="AN31" s="214" t="str">
        <f>IF(('Item Detail'!$AT37)="","",'Item Detail'!$AT37)</f>
        <v/>
      </c>
    </row>
    <row r="32" spans="2:40" ht="21.95" customHeight="1" x14ac:dyDescent="0.2">
      <c r="B32" s="201" t="str">
        <f>IF(('Item Detail'!$B$6)="","",'Item Detail'!$B$6)</f>
        <v/>
      </c>
      <c r="D32" s="201" t="str">
        <f>IF(('Item Detail'!$J$4)="","",'Item Detail'!$J$4)</f>
        <v/>
      </c>
      <c r="E32" s="209" t="str">
        <f>IF(('Item Detail'!$N38)="","",'Item Detail'!$N38)</f>
        <v>No - By Merchant</v>
      </c>
      <c r="G32" s="201" t="str">
        <f>IF(('Item Detail'!$H$5)="","",'Item Detail'!$H$5)</f>
        <v/>
      </c>
      <c r="H32" s="210" t="str">
        <f>IF(('Item Detail'!$H$4)="","",'Item Detail'!$H$4)</f>
        <v/>
      </c>
      <c r="J32" s="212" t="str">
        <f>IF(('Item Detail'!$H$6)="","",'Item Detail'!$H$6)</f>
        <v/>
      </c>
      <c r="L32" s="201" t="str">
        <f>IF(('Item Detail'!$E38)="","",'Item Detail'!$E38)</f>
        <v/>
      </c>
      <c r="M32" s="201" t="str">
        <f>IF(('Item Detail'!$B38)="","",'Item Detail'!$B38)</f>
        <v/>
      </c>
      <c r="N32" s="201" t="str">
        <f>IF(('Item Detail'!$C38)="","",'Item Detail'!$C38)</f>
        <v/>
      </c>
      <c r="O32" s="201" t="str">
        <f>IF(('Item Detail'!$D38)="","",'Item Detail'!$D38)</f>
        <v/>
      </c>
      <c r="P32" s="201" t="str">
        <f>IF(('Item Detail'!$C$2)="","",'Item Detail'!$C$2)</f>
        <v/>
      </c>
      <c r="Q32" s="284" t="str">
        <f>IF(('Item Detail'!$G38)="","",'Item Detail'!$G38)</f>
        <v/>
      </c>
      <c r="R32" s="212" t="str">
        <f>IF(('Item Detail'!$I38)="","",'Item Detail'!$I38)</f>
        <v/>
      </c>
      <c r="S32" s="212" t="str">
        <f>IF(('Item Detail'!$J38)="","",'Item Detail'!$J38)</f>
        <v/>
      </c>
      <c r="T32" s="212" t="str">
        <f>IF(('Item Detail'!$L38)="","",'Item Detail'!$L38)</f>
        <v/>
      </c>
      <c r="U32" s="212" t="str">
        <f>IF(('Item Detail'!$K38)="","",'Item Detail'!$K38)</f>
        <v/>
      </c>
      <c r="Z32" s="201" t="str">
        <f>IF(('Item Detail'!$O38)="","",'Item Detail'!$O38)</f>
        <v/>
      </c>
      <c r="AA32" s="201" t="str">
        <f>IF('Item Detail'!$R38=0,$AB32,'Item Detail'!$R38)</f>
        <v/>
      </c>
      <c r="AB32" s="201" t="str">
        <f>IF(('Item Detail'!$Q38)="","",'Item Detail'!$Q38)</f>
        <v/>
      </c>
      <c r="AC32" s="201" t="str">
        <f>IF(('Item Detail'!$AU38)="","",'Item Detail'!$AU38)</f>
        <v/>
      </c>
      <c r="AD32" s="218"/>
      <c r="AF32" s="218"/>
      <c r="AH32" s="213" t="str">
        <f>IF(('Item Detail'!$AH38)="","",'Item Detail'!$AH38)</f>
        <v/>
      </c>
      <c r="AI32" s="213" t="str">
        <f>IF(('Item Detail'!$AG38)="","",'Item Detail'!$AG38)</f>
        <v/>
      </c>
      <c r="AL32" s="214" t="str">
        <f>IF(('Item Detail'!$AL38)="","",'Item Detail'!$AL38)</f>
        <v/>
      </c>
      <c r="AM32" s="214" t="str">
        <f>IF(('Item Detail'!$AQ38)="","",'Item Detail'!$AQ38)</f>
        <v/>
      </c>
      <c r="AN32" s="214" t="str">
        <f>IF(('Item Detail'!$AT38)="","",'Item Detail'!$AT38)</f>
        <v/>
      </c>
    </row>
    <row r="33" spans="2:40" ht="21.95" customHeight="1" x14ac:dyDescent="0.2">
      <c r="B33" s="201" t="str">
        <f>IF(('Item Detail'!$B$6)="","",'Item Detail'!$B$6)</f>
        <v/>
      </c>
      <c r="D33" s="201" t="str">
        <f>IF(('Item Detail'!$J$4)="","",'Item Detail'!$J$4)</f>
        <v/>
      </c>
      <c r="E33" s="209" t="str">
        <f>IF(('Item Detail'!$N39)="","",'Item Detail'!$N39)</f>
        <v>No - By Merchant</v>
      </c>
      <c r="G33" s="201" t="str">
        <f>IF(('Item Detail'!$H$5)="","",'Item Detail'!$H$5)</f>
        <v/>
      </c>
      <c r="H33" s="210" t="str">
        <f>IF(('Item Detail'!$H$4)="","",'Item Detail'!$H$4)</f>
        <v/>
      </c>
      <c r="J33" s="212" t="str">
        <f>IF(('Item Detail'!$H$6)="","",'Item Detail'!$H$6)</f>
        <v/>
      </c>
      <c r="L33" s="201" t="str">
        <f>IF(('Item Detail'!$E39)="","",'Item Detail'!$E39)</f>
        <v/>
      </c>
      <c r="M33" s="201" t="str">
        <f>IF(('Item Detail'!$B39)="","",'Item Detail'!$B39)</f>
        <v/>
      </c>
      <c r="N33" s="201" t="str">
        <f>IF(('Item Detail'!$C39)="","",'Item Detail'!$C39)</f>
        <v/>
      </c>
      <c r="O33" s="201" t="str">
        <f>IF(('Item Detail'!$D39)="","",'Item Detail'!$D39)</f>
        <v/>
      </c>
      <c r="P33" s="201" t="str">
        <f>IF(('Item Detail'!$C$2)="","",'Item Detail'!$C$2)</f>
        <v/>
      </c>
      <c r="Q33" s="284" t="str">
        <f>IF(('Item Detail'!$G39)="","",'Item Detail'!$G39)</f>
        <v/>
      </c>
      <c r="R33" s="212" t="str">
        <f>IF(('Item Detail'!$I39)="","",'Item Detail'!$I39)</f>
        <v/>
      </c>
      <c r="S33" s="212" t="str">
        <f>IF(('Item Detail'!$J39)="","",'Item Detail'!$J39)</f>
        <v/>
      </c>
      <c r="T33" s="212" t="str">
        <f>IF(('Item Detail'!$L39)="","",'Item Detail'!$L39)</f>
        <v/>
      </c>
      <c r="U33" s="212" t="str">
        <f>IF(('Item Detail'!$K39)="","",'Item Detail'!$K39)</f>
        <v/>
      </c>
      <c r="Z33" s="201" t="str">
        <f>IF(('Item Detail'!$O39)="","",'Item Detail'!$O39)</f>
        <v/>
      </c>
      <c r="AA33" s="201" t="str">
        <f>IF('Item Detail'!$R39=0,$AB33,'Item Detail'!$R39)</f>
        <v/>
      </c>
      <c r="AB33" s="201" t="str">
        <f>IF(('Item Detail'!$Q39)="","",'Item Detail'!$Q39)</f>
        <v/>
      </c>
      <c r="AC33" s="201" t="str">
        <f>IF(('Item Detail'!$AU39)="","",'Item Detail'!$AU39)</f>
        <v/>
      </c>
      <c r="AD33" s="218"/>
      <c r="AF33" s="218"/>
      <c r="AH33" s="213" t="str">
        <f>IF(('Item Detail'!$AH39)="","",'Item Detail'!$AH39)</f>
        <v/>
      </c>
      <c r="AI33" s="213" t="str">
        <f>IF(('Item Detail'!$AG39)="","",'Item Detail'!$AG39)</f>
        <v/>
      </c>
      <c r="AL33" s="214" t="str">
        <f>IF(('Item Detail'!$AL39)="","",'Item Detail'!$AL39)</f>
        <v/>
      </c>
      <c r="AM33" s="214" t="str">
        <f>IF(('Item Detail'!$AQ39)="","",'Item Detail'!$AQ39)</f>
        <v/>
      </c>
      <c r="AN33" s="214" t="str">
        <f>IF(('Item Detail'!$AT39)="","",'Item Detail'!$AT39)</f>
        <v/>
      </c>
    </row>
    <row r="34" spans="2:40" ht="21.95" customHeight="1" x14ac:dyDescent="0.2">
      <c r="B34" s="201" t="str">
        <f>IF(('Item Detail'!$B$6)="","",'Item Detail'!$B$6)</f>
        <v/>
      </c>
      <c r="D34" s="201" t="str">
        <f>IF(('Item Detail'!$J$4)="","",'Item Detail'!$J$4)</f>
        <v/>
      </c>
      <c r="E34" s="209" t="str">
        <f>IF(('Item Detail'!$N40)="","",'Item Detail'!$N40)</f>
        <v>No - By Merchant</v>
      </c>
      <c r="G34" s="201" t="str">
        <f>IF(('Item Detail'!$H$5)="","",'Item Detail'!$H$5)</f>
        <v/>
      </c>
      <c r="H34" s="210" t="str">
        <f>IF(('Item Detail'!$H$4)="","",'Item Detail'!$H$4)</f>
        <v/>
      </c>
      <c r="J34" s="212" t="str">
        <f>IF(('Item Detail'!$H$6)="","",'Item Detail'!$H$6)</f>
        <v/>
      </c>
      <c r="L34" s="201" t="str">
        <f>IF(('Item Detail'!$E40)="","",'Item Detail'!$E40)</f>
        <v/>
      </c>
      <c r="M34" s="201" t="str">
        <f>IF(('Item Detail'!$B40)="","",'Item Detail'!$B40)</f>
        <v/>
      </c>
      <c r="N34" s="201" t="str">
        <f>IF(('Item Detail'!$C40)="","",'Item Detail'!$C40)</f>
        <v/>
      </c>
      <c r="O34" s="201" t="str">
        <f>IF(('Item Detail'!$D40)="","",'Item Detail'!$D40)</f>
        <v/>
      </c>
      <c r="P34" s="201" t="str">
        <f>IF(('Item Detail'!$C$2)="","",'Item Detail'!$C$2)</f>
        <v/>
      </c>
      <c r="Q34" s="284" t="str">
        <f>IF(('Item Detail'!$G40)="","",'Item Detail'!$G40)</f>
        <v/>
      </c>
      <c r="R34" s="212" t="str">
        <f>IF(('Item Detail'!$I40)="","",'Item Detail'!$I40)</f>
        <v/>
      </c>
      <c r="S34" s="212" t="str">
        <f>IF(('Item Detail'!$J40)="","",'Item Detail'!$J40)</f>
        <v/>
      </c>
      <c r="T34" s="212" t="str">
        <f>IF(('Item Detail'!$L40)="","",'Item Detail'!$L40)</f>
        <v/>
      </c>
      <c r="U34" s="212" t="str">
        <f>IF(('Item Detail'!$K40)="","",'Item Detail'!$K40)</f>
        <v/>
      </c>
      <c r="Z34" s="201" t="str">
        <f>IF(('Item Detail'!$O40)="","",'Item Detail'!$O40)</f>
        <v/>
      </c>
      <c r="AA34" s="201" t="str">
        <f>IF('Item Detail'!$R40=0,$AB34,'Item Detail'!$R40)</f>
        <v/>
      </c>
      <c r="AB34" s="201" t="str">
        <f>IF(('Item Detail'!$Q40)="","",'Item Detail'!$Q40)</f>
        <v/>
      </c>
      <c r="AC34" s="201" t="str">
        <f>IF(('Item Detail'!$AU40)="","",'Item Detail'!$AU40)</f>
        <v/>
      </c>
      <c r="AD34" s="218"/>
      <c r="AF34" s="218"/>
      <c r="AH34" s="213" t="str">
        <f>IF(('Item Detail'!$AH40)="","",'Item Detail'!$AH40)</f>
        <v/>
      </c>
      <c r="AI34" s="213" t="str">
        <f>IF(('Item Detail'!$AG40)="","",'Item Detail'!$AG40)</f>
        <v/>
      </c>
      <c r="AL34" s="214" t="str">
        <f>IF(('Item Detail'!$AL40)="","",'Item Detail'!$AL40)</f>
        <v/>
      </c>
      <c r="AM34" s="214" t="str">
        <f>IF(('Item Detail'!$AQ40)="","",'Item Detail'!$AQ40)</f>
        <v/>
      </c>
      <c r="AN34" s="214" t="str">
        <f>IF(('Item Detail'!$AT40)="","",'Item Detail'!$AT40)</f>
        <v/>
      </c>
    </row>
    <row r="35" spans="2:40" ht="21.95" customHeight="1" x14ac:dyDescent="0.2">
      <c r="B35" s="201" t="str">
        <f>IF(('Item Detail'!$B$6)="","",'Item Detail'!$B$6)</f>
        <v/>
      </c>
      <c r="D35" s="201" t="str">
        <f>IF(('Item Detail'!$J$4)="","",'Item Detail'!$J$4)</f>
        <v/>
      </c>
      <c r="E35" s="209" t="str">
        <f>IF(('Item Detail'!$N41)="","",'Item Detail'!$N41)</f>
        <v>No - By Merchant</v>
      </c>
      <c r="G35" s="201" t="str">
        <f>IF(('Item Detail'!$H$5)="","",'Item Detail'!$H$5)</f>
        <v/>
      </c>
      <c r="H35" s="210" t="str">
        <f>IF(('Item Detail'!$H$4)="","",'Item Detail'!$H$4)</f>
        <v/>
      </c>
      <c r="J35" s="212" t="str">
        <f>IF(('Item Detail'!$H$6)="","",'Item Detail'!$H$6)</f>
        <v/>
      </c>
      <c r="L35" s="201" t="str">
        <f>IF(('Item Detail'!$E41)="","",'Item Detail'!$E41)</f>
        <v/>
      </c>
      <c r="M35" s="201" t="str">
        <f>IF(('Item Detail'!$B41)="","",'Item Detail'!$B41)</f>
        <v/>
      </c>
      <c r="N35" s="201" t="str">
        <f>IF(('Item Detail'!$C41)="","",'Item Detail'!$C41)</f>
        <v/>
      </c>
      <c r="O35" s="201" t="str">
        <f>IF(('Item Detail'!$D41)="","",'Item Detail'!$D41)</f>
        <v/>
      </c>
      <c r="P35" s="201" t="str">
        <f>IF(('Item Detail'!$C$2)="","",'Item Detail'!$C$2)</f>
        <v/>
      </c>
      <c r="Q35" s="284" t="str">
        <f>IF(('Item Detail'!$G41)="","",'Item Detail'!$G41)</f>
        <v/>
      </c>
      <c r="R35" s="212" t="str">
        <f>IF(('Item Detail'!$I41)="","",'Item Detail'!$I41)</f>
        <v/>
      </c>
      <c r="S35" s="212" t="str">
        <f>IF(('Item Detail'!$J41)="","",'Item Detail'!$J41)</f>
        <v/>
      </c>
      <c r="T35" s="212" t="str">
        <f>IF(('Item Detail'!$L41)="","",'Item Detail'!$L41)</f>
        <v/>
      </c>
      <c r="U35" s="212" t="str">
        <f>IF(('Item Detail'!$K41)="","",'Item Detail'!$K41)</f>
        <v/>
      </c>
      <c r="Z35" s="201" t="str">
        <f>IF(('Item Detail'!$O41)="","",'Item Detail'!$O41)</f>
        <v/>
      </c>
      <c r="AA35" s="201" t="str">
        <f>IF('Item Detail'!$R41=0,$AB35,'Item Detail'!$R41)</f>
        <v/>
      </c>
      <c r="AB35" s="201" t="str">
        <f>IF(('Item Detail'!$Q41)="","",'Item Detail'!$Q41)</f>
        <v/>
      </c>
      <c r="AC35" s="201" t="str">
        <f>IF(('Item Detail'!$AU41)="","",'Item Detail'!$AU41)</f>
        <v/>
      </c>
      <c r="AD35" s="218"/>
      <c r="AF35" s="218"/>
      <c r="AH35" s="213" t="str">
        <f>IF(('Item Detail'!$AH41)="","",'Item Detail'!$AH41)</f>
        <v/>
      </c>
      <c r="AI35" s="213" t="str">
        <f>IF(('Item Detail'!$AG41)="","",'Item Detail'!$AG41)</f>
        <v/>
      </c>
      <c r="AL35" s="214" t="str">
        <f>IF(('Item Detail'!$AL41)="","",'Item Detail'!$AL41)</f>
        <v/>
      </c>
      <c r="AM35" s="214" t="str">
        <f>IF(('Item Detail'!$AQ41)="","",'Item Detail'!$AQ41)</f>
        <v/>
      </c>
      <c r="AN35" s="214" t="str">
        <f>IF(('Item Detail'!$AT41)="","",'Item Detail'!$AT41)</f>
        <v/>
      </c>
    </row>
    <row r="36" spans="2:40" ht="21.95" customHeight="1" x14ac:dyDescent="0.2">
      <c r="B36" s="201" t="str">
        <f>IF(('Item Detail'!$B$6)="","",'Item Detail'!$B$6)</f>
        <v/>
      </c>
      <c r="D36" s="201" t="str">
        <f>IF(('Item Detail'!$J$4)="","",'Item Detail'!$J$4)</f>
        <v/>
      </c>
      <c r="E36" s="209" t="str">
        <f>IF(('Item Detail'!$N42)="","",'Item Detail'!$N42)</f>
        <v>No - By Merchant</v>
      </c>
      <c r="G36" s="201" t="str">
        <f>IF(('Item Detail'!$H$5)="","",'Item Detail'!$H$5)</f>
        <v/>
      </c>
      <c r="H36" s="210" t="str">
        <f>IF(('Item Detail'!$H$4)="","",'Item Detail'!$H$4)</f>
        <v/>
      </c>
      <c r="J36" s="212" t="str">
        <f>IF(('Item Detail'!$H$6)="","",'Item Detail'!$H$6)</f>
        <v/>
      </c>
      <c r="L36" s="201" t="str">
        <f>IF(('Item Detail'!$E42)="","",'Item Detail'!$E42)</f>
        <v/>
      </c>
      <c r="M36" s="201" t="str">
        <f>IF(('Item Detail'!$B42)="","",'Item Detail'!$B42)</f>
        <v/>
      </c>
      <c r="N36" s="201" t="str">
        <f>IF(('Item Detail'!$C42)="","",'Item Detail'!$C42)</f>
        <v/>
      </c>
      <c r="O36" s="201" t="str">
        <f>IF(('Item Detail'!$D42)="","",'Item Detail'!$D42)</f>
        <v/>
      </c>
      <c r="P36" s="201" t="str">
        <f>IF(('Item Detail'!$C$2)="","",'Item Detail'!$C$2)</f>
        <v/>
      </c>
      <c r="Q36" s="284" t="str">
        <f>IF(('Item Detail'!$G42)="","",'Item Detail'!$G42)</f>
        <v/>
      </c>
      <c r="R36" s="212" t="str">
        <f>IF(('Item Detail'!$I42)="","",'Item Detail'!$I42)</f>
        <v/>
      </c>
      <c r="S36" s="212" t="str">
        <f>IF(('Item Detail'!$J42)="","",'Item Detail'!$J42)</f>
        <v/>
      </c>
      <c r="T36" s="212" t="str">
        <f>IF(('Item Detail'!$L42)="","",'Item Detail'!$L42)</f>
        <v/>
      </c>
      <c r="U36" s="212" t="str">
        <f>IF(('Item Detail'!$K42)="","",'Item Detail'!$K42)</f>
        <v/>
      </c>
      <c r="Z36" s="201" t="str">
        <f>IF(('Item Detail'!$O42)="","",'Item Detail'!$O42)</f>
        <v/>
      </c>
      <c r="AA36" s="201" t="str">
        <f>IF('Item Detail'!$R42=0,$AB36,'Item Detail'!$R42)</f>
        <v/>
      </c>
      <c r="AB36" s="201" t="str">
        <f>IF(('Item Detail'!$Q42)="","",'Item Detail'!$Q42)</f>
        <v/>
      </c>
      <c r="AC36" s="201" t="str">
        <f>IF(('Item Detail'!$AU42)="","",'Item Detail'!$AU42)</f>
        <v/>
      </c>
      <c r="AD36" s="218"/>
      <c r="AF36" s="218"/>
      <c r="AH36" s="213" t="str">
        <f>IF(('Item Detail'!$AH42)="","",'Item Detail'!$AH42)</f>
        <v/>
      </c>
      <c r="AI36" s="213" t="str">
        <f>IF(('Item Detail'!$AG42)="","",'Item Detail'!$AG42)</f>
        <v/>
      </c>
      <c r="AL36" s="214" t="str">
        <f>IF(('Item Detail'!$AL42)="","",'Item Detail'!$AL42)</f>
        <v/>
      </c>
      <c r="AM36" s="214" t="str">
        <f>IF(('Item Detail'!$AQ42)="","",'Item Detail'!$AQ42)</f>
        <v/>
      </c>
      <c r="AN36" s="214" t="str">
        <f>IF(('Item Detail'!$AT42)="","",'Item Detail'!$AT42)</f>
        <v/>
      </c>
    </row>
    <row r="37" spans="2:40" ht="21.95" customHeight="1" x14ac:dyDescent="0.2">
      <c r="B37" s="201" t="str">
        <f>IF(('Item Detail'!$B$6)="","",'Item Detail'!$B$6)</f>
        <v/>
      </c>
      <c r="D37" s="201" t="str">
        <f>IF(('Item Detail'!$J$4)="","",'Item Detail'!$J$4)</f>
        <v/>
      </c>
      <c r="E37" s="209" t="str">
        <f>IF(('Item Detail'!$N43)="","",'Item Detail'!$N43)</f>
        <v>No - By Merchant</v>
      </c>
      <c r="G37" s="201" t="str">
        <f>IF(('Item Detail'!$H$5)="","",'Item Detail'!$H$5)</f>
        <v/>
      </c>
      <c r="H37" s="210" t="str">
        <f>IF(('Item Detail'!$H$4)="","",'Item Detail'!$H$4)</f>
        <v/>
      </c>
      <c r="J37" s="212" t="str">
        <f>IF(('Item Detail'!$H$6)="","",'Item Detail'!$H$6)</f>
        <v/>
      </c>
      <c r="L37" s="201" t="str">
        <f>IF(('Item Detail'!$E43)="","",'Item Detail'!$E43)</f>
        <v/>
      </c>
      <c r="M37" s="201" t="str">
        <f>IF(('Item Detail'!$B43)="","",'Item Detail'!$B43)</f>
        <v/>
      </c>
      <c r="N37" s="201" t="str">
        <f>IF(('Item Detail'!$C43)="","",'Item Detail'!$C43)</f>
        <v/>
      </c>
      <c r="O37" s="201" t="str">
        <f>IF(('Item Detail'!$D43)="","",'Item Detail'!$D43)</f>
        <v/>
      </c>
      <c r="P37" s="201" t="str">
        <f>IF(('Item Detail'!$C$2)="","",'Item Detail'!$C$2)</f>
        <v/>
      </c>
      <c r="Q37" s="284" t="str">
        <f>IF(('Item Detail'!$G43)="","",'Item Detail'!$G43)</f>
        <v/>
      </c>
      <c r="R37" s="212" t="str">
        <f>IF(('Item Detail'!$I43)="","",'Item Detail'!$I43)</f>
        <v/>
      </c>
      <c r="S37" s="212" t="str">
        <f>IF(('Item Detail'!$J43)="","",'Item Detail'!$J43)</f>
        <v/>
      </c>
      <c r="T37" s="212" t="str">
        <f>IF(('Item Detail'!$L43)="","",'Item Detail'!$L43)</f>
        <v/>
      </c>
      <c r="U37" s="212" t="str">
        <f>IF(('Item Detail'!$K43)="","",'Item Detail'!$K43)</f>
        <v/>
      </c>
      <c r="Z37" s="201" t="str">
        <f>IF(('Item Detail'!$O43)="","",'Item Detail'!$O43)</f>
        <v/>
      </c>
      <c r="AA37" s="201" t="str">
        <f>IF('Item Detail'!$R43=0,$AB37,'Item Detail'!$R43)</f>
        <v/>
      </c>
      <c r="AB37" s="201" t="str">
        <f>IF(('Item Detail'!$Q43)="","",'Item Detail'!$Q43)</f>
        <v/>
      </c>
      <c r="AC37" s="201" t="str">
        <f>IF(('Item Detail'!$AU43)="","",'Item Detail'!$AU43)</f>
        <v/>
      </c>
      <c r="AD37" s="218"/>
      <c r="AF37" s="218"/>
      <c r="AH37" s="213" t="str">
        <f>IF(('Item Detail'!$AH43)="","",'Item Detail'!$AH43)</f>
        <v/>
      </c>
      <c r="AI37" s="213" t="str">
        <f>IF(('Item Detail'!$AG43)="","",'Item Detail'!$AG43)</f>
        <v/>
      </c>
      <c r="AL37" s="214" t="str">
        <f>IF(('Item Detail'!$AL43)="","",'Item Detail'!$AL43)</f>
        <v/>
      </c>
      <c r="AM37" s="214" t="str">
        <f>IF(('Item Detail'!$AQ43)="","",'Item Detail'!$AQ43)</f>
        <v/>
      </c>
      <c r="AN37" s="214" t="str">
        <f>IF(('Item Detail'!$AT43)="","",'Item Detail'!$AT43)</f>
        <v/>
      </c>
    </row>
    <row r="38" spans="2:40" ht="21.95" customHeight="1" x14ac:dyDescent="0.2">
      <c r="B38" s="201" t="str">
        <f>IF(('Item Detail'!$B$6)="","",'Item Detail'!$B$6)</f>
        <v/>
      </c>
      <c r="D38" s="201" t="str">
        <f>IF(('Item Detail'!$J$4)="","",'Item Detail'!$J$4)</f>
        <v/>
      </c>
      <c r="E38" s="209" t="str">
        <f>IF(('Item Detail'!$N44)="","",'Item Detail'!$N44)</f>
        <v>No - By Merchant</v>
      </c>
      <c r="G38" s="201" t="str">
        <f>IF(('Item Detail'!$H$5)="","",'Item Detail'!$H$5)</f>
        <v/>
      </c>
      <c r="H38" s="210" t="str">
        <f>IF(('Item Detail'!$H$4)="","",'Item Detail'!$H$4)</f>
        <v/>
      </c>
      <c r="J38" s="212" t="str">
        <f>IF(('Item Detail'!$H$6)="","",'Item Detail'!$H$6)</f>
        <v/>
      </c>
      <c r="L38" s="201" t="str">
        <f>IF(('Item Detail'!$E44)="","",'Item Detail'!$E44)</f>
        <v/>
      </c>
      <c r="M38" s="201" t="str">
        <f>IF(('Item Detail'!$B44)="","",'Item Detail'!$B44)</f>
        <v/>
      </c>
      <c r="N38" s="201" t="str">
        <f>IF(('Item Detail'!$C44)="","",'Item Detail'!$C44)</f>
        <v/>
      </c>
      <c r="O38" s="201" t="str">
        <f>IF(('Item Detail'!$D44)="","",'Item Detail'!$D44)</f>
        <v/>
      </c>
      <c r="P38" s="201" t="str">
        <f>IF(('Item Detail'!$C$2)="","",'Item Detail'!$C$2)</f>
        <v/>
      </c>
      <c r="Q38" s="284" t="str">
        <f>IF(('Item Detail'!$G44)="","",'Item Detail'!$G44)</f>
        <v/>
      </c>
      <c r="R38" s="212" t="str">
        <f>IF(('Item Detail'!$I44)="","",'Item Detail'!$I44)</f>
        <v/>
      </c>
      <c r="S38" s="212" t="str">
        <f>IF(('Item Detail'!$J44)="","",'Item Detail'!$J44)</f>
        <v/>
      </c>
      <c r="T38" s="212" t="str">
        <f>IF(('Item Detail'!$L44)="","",'Item Detail'!$L44)</f>
        <v/>
      </c>
      <c r="U38" s="212" t="str">
        <f>IF(('Item Detail'!$K44)="","",'Item Detail'!$K44)</f>
        <v/>
      </c>
      <c r="Z38" s="201" t="str">
        <f>IF(('Item Detail'!$O44)="","",'Item Detail'!$O44)</f>
        <v/>
      </c>
      <c r="AA38" s="201" t="str">
        <f>IF('Item Detail'!$R44=0,$AB38,'Item Detail'!$R44)</f>
        <v/>
      </c>
      <c r="AB38" s="201" t="str">
        <f>IF(('Item Detail'!$Q44)="","",'Item Detail'!$Q44)</f>
        <v/>
      </c>
      <c r="AC38" s="201" t="str">
        <f>IF(('Item Detail'!$AU44)="","",'Item Detail'!$AU44)</f>
        <v/>
      </c>
      <c r="AD38" s="218"/>
      <c r="AF38" s="218"/>
      <c r="AH38" s="213" t="str">
        <f>IF(('Item Detail'!$AH44)="","",'Item Detail'!$AH44)</f>
        <v/>
      </c>
      <c r="AI38" s="213" t="str">
        <f>IF(('Item Detail'!$AG44)="","",'Item Detail'!$AG44)</f>
        <v/>
      </c>
      <c r="AL38" s="214" t="str">
        <f>IF(('Item Detail'!$AL44)="","",'Item Detail'!$AL44)</f>
        <v/>
      </c>
      <c r="AM38" s="214" t="str">
        <f>IF(('Item Detail'!$AQ44)="","",'Item Detail'!$AQ44)</f>
        <v/>
      </c>
      <c r="AN38" s="214" t="str">
        <f>IF(('Item Detail'!$AT44)="","",'Item Detail'!$AT44)</f>
        <v/>
      </c>
    </row>
    <row r="39" spans="2:40" ht="21.95" customHeight="1" x14ac:dyDescent="0.2">
      <c r="B39" s="201" t="str">
        <f>IF(('Item Detail'!$B$6)="","",'Item Detail'!$B$6)</f>
        <v/>
      </c>
      <c r="D39" s="201" t="str">
        <f>IF(('Item Detail'!$J$4)="","",'Item Detail'!$J$4)</f>
        <v/>
      </c>
      <c r="E39" s="209" t="str">
        <f>IF(('Item Detail'!$N45)="","",'Item Detail'!$N45)</f>
        <v>No - By Merchant</v>
      </c>
      <c r="G39" s="201" t="str">
        <f>IF(('Item Detail'!$H$5)="","",'Item Detail'!$H$5)</f>
        <v/>
      </c>
      <c r="H39" s="210" t="str">
        <f>IF(('Item Detail'!$H$4)="","",'Item Detail'!$H$4)</f>
        <v/>
      </c>
      <c r="J39" s="212" t="str">
        <f>IF(('Item Detail'!$H$6)="","",'Item Detail'!$H$6)</f>
        <v/>
      </c>
      <c r="L39" s="201" t="str">
        <f>IF(('Item Detail'!$E45)="","",'Item Detail'!$E45)</f>
        <v/>
      </c>
      <c r="M39" s="201" t="str">
        <f>IF(('Item Detail'!$B45)="","",'Item Detail'!$B45)</f>
        <v/>
      </c>
      <c r="N39" s="201" t="str">
        <f>IF(('Item Detail'!$C45)="","",'Item Detail'!$C45)</f>
        <v/>
      </c>
      <c r="O39" s="201" t="str">
        <f>IF(('Item Detail'!$D45)="","",'Item Detail'!$D45)</f>
        <v/>
      </c>
      <c r="P39" s="201" t="str">
        <f>IF(('Item Detail'!$C$2)="","",'Item Detail'!$C$2)</f>
        <v/>
      </c>
      <c r="Q39" s="284" t="str">
        <f>IF(('Item Detail'!$G45)="","",'Item Detail'!$G45)</f>
        <v/>
      </c>
      <c r="R39" s="212" t="str">
        <f>IF(('Item Detail'!$I45)="","",'Item Detail'!$I45)</f>
        <v/>
      </c>
      <c r="S39" s="212" t="str">
        <f>IF(('Item Detail'!$J45)="","",'Item Detail'!$J45)</f>
        <v/>
      </c>
      <c r="T39" s="212" t="str">
        <f>IF(('Item Detail'!$L45)="","",'Item Detail'!$L45)</f>
        <v/>
      </c>
      <c r="U39" s="212" t="str">
        <f>IF(('Item Detail'!$K45)="","",'Item Detail'!$K45)</f>
        <v/>
      </c>
      <c r="Z39" s="201" t="str">
        <f>IF(('Item Detail'!$O45)="","",'Item Detail'!$O45)</f>
        <v/>
      </c>
      <c r="AA39" s="201" t="str">
        <f>IF('Item Detail'!$R45=0,$AB39,'Item Detail'!$R45)</f>
        <v/>
      </c>
      <c r="AB39" s="201" t="str">
        <f>IF(('Item Detail'!$Q45)="","",'Item Detail'!$Q45)</f>
        <v/>
      </c>
      <c r="AC39" s="201" t="str">
        <f>IF(('Item Detail'!$AU45)="","",'Item Detail'!$AU45)</f>
        <v/>
      </c>
      <c r="AD39" s="218"/>
      <c r="AF39" s="218"/>
      <c r="AH39" s="213" t="str">
        <f>IF(('Item Detail'!$AH45)="","",'Item Detail'!$AH45)</f>
        <v/>
      </c>
      <c r="AI39" s="213" t="str">
        <f>IF(('Item Detail'!$AG45)="","",'Item Detail'!$AG45)</f>
        <v/>
      </c>
      <c r="AL39" s="214" t="str">
        <f>IF(('Item Detail'!$AL45)="","",'Item Detail'!$AL45)</f>
        <v/>
      </c>
      <c r="AM39" s="214" t="str">
        <f>IF(('Item Detail'!$AQ45)="","",'Item Detail'!$AQ45)</f>
        <v/>
      </c>
      <c r="AN39" s="214" t="str">
        <f>IF(('Item Detail'!$AT45)="","",'Item Detail'!$AT45)</f>
        <v/>
      </c>
    </row>
    <row r="40" spans="2:40" ht="21.95" customHeight="1" x14ac:dyDescent="0.2">
      <c r="B40" s="201" t="str">
        <f>IF(('Item Detail'!$B$6)="","",'Item Detail'!$B$6)</f>
        <v/>
      </c>
      <c r="D40" s="201" t="str">
        <f>IF(('Item Detail'!$J$4)="","",'Item Detail'!$J$4)</f>
        <v/>
      </c>
      <c r="E40" s="209" t="str">
        <f>IF(('Item Detail'!$N46)="","",'Item Detail'!$N46)</f>
        <v>No - By Merchant</v>
      </c>
      <c r="G40" s="201" t="str">
        <f>IF(('Item Detail'!$H$5)="","",'Item Detail'!$H$5)</f>
        <v/>
      </c>
      <c r="H40" s="210" t="str">
        <f>IF(('Item Detail'!$H$4)="","",'Item Detail'!$H$4)</f>
        <v/>
      </c>
      <c r="J40" s="212" t="str">
        <f>IF(('Item Detail'!$H$6)="","",'Item Detail'!$H$6)</f>
        <v/>
      </c>
      <c r="L40" s="201" t="str">
        <f>IF(('Item Detail'!$E46)="","",'Item Detail'!$E46)</f>
        <v/>
      </c>
      <c r="M40" s="201" t="str">
        <f>IF(('Item Detail'!$B46)="","",'Item Detail'!$B46)</f>
        <v/>
      </c>
      <c r="N40" s="201" t="str">
        <f>IF(('Item Detail'!$C46)="","",'Item Detail'!$C46)</f>
        <v/>
      </c>
      <c r="O40" s="201" t="str">
        <f>IF(('Item Detail'!$D46)="","",'Item Detail'!$D46)</f>
        <v/>
      </c>
      <c r="P40" s="201" t="str">
        <f>IF(('Item Detail'!$C$2)="","",'Item Detail'!$C$2)</f>
        <v/>
      </c>
      <c r="Q40" s="284" t="str">
        <f>IF(('Item Detail'!$G46)="","",'Item Detail'!$G46)</f>
        <v/>
      </c>
      <c r="R40" s="212" t="str">
        <f>IF(('Item Detail'!$I46)="","",'Item Detail'!$I46)</f>
        <v/>
      </c>
      <c r="S40" s="212" t="str">
        <f>IF(('Item Detail'!$J46)="","",'Item Detail'!$J46)</f>
        <v/>
      </c>
      <c r="T40" s="212" t="str">
        <f>IF(('Item Detail'!$L46)="","",'Item Detail'!$L46)</f>
        <v/>
      </c>
      <c r="U40" s="212" t="str">
        <f>IF(('Item Detail'!$K46)="","",'Item Detail'!$K46)</f>
        <v/>
      </c>
      <c r="Z40" s="201" t="str">
        <f>IF(('Item Detail'!$O46)="","",'Item Detail'!$O46)</f>
        <v/>
      </c>
      <c r="AA40" s="201" t="str">
        <f>IF('Item Detail'!$R46=0,$AB40,'Item Detail'!$R46)</f>
        <v/>
      </c>
      <c r="AB40" s="201" t="str">
        <f>IF(('Item Detail'!$Q46)="","",'Item Detail'!$Q46)</f>
        <v/>
      </c>
      <c r="AC40" s="201" t="str">
        <f>IF(('Item Detail'!$AU46)="","",'Item Detail'!$AU46)</f>
        <v/>
      </c>
      <c r="AD40" s="218"/>
      <c r="AF40" s="218"/>
      <c r="AH40" s="213" t="str">
        <f>IF(('Item Detail'!$AH46)="","",'Item Detail'!$AH46)</f>
        <v/>
      </c>
      <c r="AI40" s="213" t="str">
        <f>IF(('Item Detail'!$AG46)="","",'Item Detail'!$AG46)</f>
        <v/>
      </c>
      <c r="AL40" s="214" t="str">
        <f>IF(('Item Detail'!$AL46)="","",'Item Detail'!$AL46)</f>
        <v/>
      </c>
      <c r="AM40" s="214" t="str">
        <f>IF(('Item Detail'!$AQ46)="","",'Item Detail'!$AQ46)</f>
        <v/>
      </c>
      <c r="AN40" s="214" t="str">
        <f>IF(('Item Detail'!$AT46)="","",'Item Detail'!$AT46)</f>
        <v/>
      </c>
    </row>
    <row r="41" spans="2:40" ht="21.95" customHeight="1" x14ac:dyDescent="0.2">
      <c r="B41" s="201" t="str">
        <f>IF(('Item Detail'!$B$6)="","",'Item Detail'!$B$6)</f>
        <v/>
      </c>
      <c r="D41" s="201" t="str">
        <f>IF(('Item Detail'!$J$4)="","",'Item Detail'!$J$4)</f>
        <v/>
      </c>
      <c r="E41" s="209" t="str">
        <f>IF(('Item Detail'!$N47)="","",'Item Detail'!$N47)</f>
        <v>No - By Merchant</v>
      </c>
      <c r="G41" s="201" t="str">
        <f>IF(('Item Detail'!$H$5)="","",'Item Detail'!$H$5)</f>
        <v/>
      </c>
      <c r="H41" s="210" t="str">
        <f>IF(('Item Detail'!$H$4)="","",'Item Detail'!$H$4)</f>
        <v/>
      </c>
      <c r="J41" s="212" t="str">
        <f>IF(('Item Detail'!$H$6)="","",'Item Detail'!$H$6)</f>
        <v/>
      </c>
      <c r="L41" s="201" t="str">
        <f>IF(('Item Detail'!$E47)="","",'Item Detail'!$E47)</f>
        <v/>
      </c>
      <c r="M41" s="201" t="str">
        <f>IF(('Item Detail'!$B47)="","",'Item Detail'!$B47)</f>
        <v/>
      </c>
      <c r="N41" s="201" t="str">
        <f>IF(('Item Detail'!$C47)="","",'Item Detail'!$C47)</f>
        <v/>
      </c>
      <c r="O41" s="201" t="str">
        <f>IF(('Item Detail'!$D47)="","",'Item Detail'!$D47)</f>
        <v/>
      </c>
      <c r="P41" s="201" t="str">
        <f>IF(('Item Detail'!$C$2)="","",'Item Detail'!$C$2)</f>
        <v/>
      </c>
      <c r="Q41" s="284" t="str">
        <f>IF(('Item Detail'!$G47)="","",'Item Detail'!$G47)</f>
        <v/>
      </c>
      <c r="R41" s="212" t="str">
        <f>IF(('Item Detail'!$I47)="","",'Item Detail'!$I47)</f>
        <v/>
      </c>
      <c r="S41" s="212" t="str">
        <f>IF(('Item Detail'!$J47)="","",'Item Detail'!$J47)</f>
        <v/>
      </c>
      <c r="T41" s="212" t="str">
        <f>IF(('Item Detail'!$L47)="","",'Item Detail'!$L47)</f>
        <v/>
      </c>
      <c r="U41" s="212" t="str">
        <f>IF(('Item Detail'!$K47)="","",'Item Detail'!$K47)</f>
        <v/>
      </c>
      <c r="Z41" s="201" t="str">
        <f>IF(('Item Detail'!$O47)="","",'Item Detail'!$O47)</f>
        <v/>
      </c>
      <c r="AA41" s="201" t="str">
        <f>IF('Item Detail'!$R47=0,$AB41,'Item Detail'!$R47)</f>
        <v/>
      </c>
      <c r="AB41" s="201" t="str">
        <f>IF(('Item Detail'!$Q47)="","",'Item Detail'!$Q47)</f>
        <v/>
      </c>
      <c r="AC41" s="201" t="str">
        <f>IF(('Item Detail'!$AU47)="","",'Item Detail'!$AU47)</f>
        <v/>
      </c>
      <c r="AD41" s="218"/>
      <c r="AF41" s="218"/>
      <c r="AH41" s="213" t="str">
        <f>IF(('Item Detail'!$AH47)="","",'Item Detail'!$AH47)</f>
        <v/>
      </c>
      <c r="AI41" s="213" t="str">
        <f>IF(('Item Detail'!$AG47)="","",'Item Detail'!$AG47)</f>
        <v/>
      </c>
      <c r="AL41" s="214" t="str">
        <f>IF(('Item Detail'!$AL47)="","",'Item Detail'!$AL47)</f>
        <v/>
      </c>
      <c r="AM41" s="214" t="str">
        <f>IF(('Item Detail'!$AQ47)="","",'Item Detail'!$AQ47)</f>
        <v/>
      </c>
      <c r="AN41" s="214" t="str">
        <f>IF(('Item Detail'!$AT47)="","",'Item Detail'!$AT47)</f>
        <v/>
      </c>
    </row>
    <row r="42" spans="2:40" ht="21.95" customHeight="1" x14ac:dyDescent="0.2">
      <c r="B42" s="201" t="str">
        <f>IF(('Item Detail'!$B$6)="","",'Item Detail'!$B$6)</f>
        <v/>
      </c>
      <c r="D42" s="201" t="str">
        <f>IF(('Item Detail'!$J$4)="","",'Item Detail'!$J$4)</f>
        <v/>
      </c>
      <c r="E42" s="209" t="str">
        <f>IF(('Item Detail'!$N48)="","",'Item Detail'!$N48)</f>
        <v>No - By Merchant</v>
      </c>
      <c r="G42" s="201" t="str">
        <f>IF(('Item Detail'!$H$5)="","",'Item Detail'!$H$5)</f>
        <v/>
      </c>
      <c r="H42" s="210" t="str">
        <f>IF(('Item Detail'!$H$4)="","",'Item Detail'!$H$4)</f>
        <v/>
      </c>
      <c r="J42" s="212" t="str">
        <f>IF(('Item Detail'!$H$6)="","",'Item Detail'!$H$6)</f>
        <v/>
      </c>
      <c r="L42" s="201" t="str">
        <f>IF(('Item Detail'!$E48)="","",'Item Detail'!$E48)</f>
        <v/>
      </c>
      <c r="M42" s="201" t="str">
        <f>IF(('Item Detail'!$B48)="","",'Item Detail'!$B48)</f>
        <v/>
      </c>
      <c r="N42" s="201" t="str">
        <f>IF(('Item Detail'!$C48)="","",'Item Detail'!$C48)</f>
        <v/>
      </c>
      <c r="O42" s="201" t="str">
        <f>IF(('Item Detail'!$D48)="","",'Item Detail'!$D48)</f>
        <v/>
      </c>
      <c r="P42" s="201" t="str">
        <f>IF(('Item Detail'!$C$2)="","",'Item Detail'!$C$2)</f>
        <v/>
      </c>
      <c r="Q42" s="284" t="str">
        <f>IF(('Item Detail'!$G48)="","",'Item Detail'!$G48)</f>
        <v/>
      </c>
      <c r="R42" s="212" t="str">
        <f>IF(('Item Detail'!$I48)="","",'Item Detail'!$I48)</f>
        <v/>
      </c>
      <c r="S42" s="212" t="str">
        <f>IF(('Item Detail'!$J48)="","",'Item Detail'!$J48)</f>
        <v/>
      </c>
      <c r="T42" s="212" t="str">
        <f>IF(('Item Detail'!$L48)="","",'Item Detail'!$L48)</f>
        <v/>
      </c>
      <c r="U42" s="212" t="str">
        <f>IF(('Item Detail'!$K48)="","",'Item Detail'!$K48)</f>
        <v/>
      </c>
      <c r="Z42" s="201" t="str">
        <f>IF(('Item Detail'!$O48)="","",'Item Detail'!$O48)</f>
        <v/>
      </c>
      <c r="AA42" s="201" t="str">
        <f>IF('Item Detail'!$R48=0,$AB42,'Item Detail'!$R48)</f>
        <v/>
      </c>
      <c r="AB42" s="201" t="str">
        <f>IF(('Item Detail'!$Q48)="","",'Item Detail'!$Q48)</f>
        <v/>
      </c>
      <c r="AC42" s="201" t="str">
        <f>IF(('Item Detail'!$AU48)="","",'Item Detail'!$AU48)</f>
        <v/>
      </c>
      <c r="AD42" s="218"/>
      <c r="AF42" s="218"/>
      <c r="AH42" s="213" t="str">
        <f>IF(('Item Detail'!$AH48)="","",'Item Detail'!$AH48)</f>
        <v/>
      </c>
      <c r="AI42" s="213" t="str">
        <f>IF(('Item Detail'!$AG48)="","",'Item Detail'!$AG48)</f>
        <v/>
      </c>
      <c r="AL42" s="214" t="str">
        <f>IF(('Item Detail'!$AL48)="","",'Item Detail'!$AL48)</f>
        <v/>
      </c>
      <c r="AM42" s="214" t="str">
        <f>IF(('Item Detail'!$AQ48)="","",'Item Detail'!$AQ48)</f>
        <v/>
      </c>
      <c r="AN42" s="214" t="str">
        <f>IF(('Item Detail'!$AT48)="","",'Item Detail'!$AT48)</f>
        <v/>
      </c>
    </row>
    <row r="43" spans="2:40" ht="21.95" customHeight="1" x14ac:dyDescent="0.2">
      <c r="B43" s="201" t="str">
        <f>IF(('Item Detail'!$B$6)="","",'Item Detail'!$B$6)</f>
        <v/>
      </c>
      <c r="D43" s="201" t="str">
        <f>IF(('Item Detail'!$J$4)="","",'Item Detail'!$J$4)</f>
        <v/>
      </c>
      <c r="E43" s="209" t="str">
        <f>IF(('Item Detail'!$N49)="","",'Item Detail'!$N49)</f>
        <v>No - By Merchant</v>
      </c>
      <c r="G43" s="201" t="str">
        <f>IF(('Item Detail'!$H$5)="","",'Item Detail'!$H$5)</f>
        <v/>
      </c>
      <c r="H43" s="210" t="str">
        <f>IF(('Item Detail'!$H$4)="","",'Item Detail'!$H$4)</f>
        <v/>
      </c>
      <c r="J43" s="212" t="str">
        <f>IF(('Item Detail'!$H$6)="","",'Item Detail'!$H$6)</f>
        <v/>
      </c>
      <c r="L43" s="201" t="str">
        <f>IF(('Item Detail'!$E49)="","",'Item Detail'!$E49)</f>
        <v/>
      </c>
      <c r="M43" s="201" t="str">
        <f>IF(('Item Detail'!$B49)="","",'Item Detail'!$B49)</f>
        <v/>
      </c>
      <c r="N43" s="201" t="str">
        <f>IF(('Item Detail'!$C49)="","",'Item Detail'!$C49)</f>
        <v/>
      </c>
      <c r="O43" s="201" t="str">
        <f>IF(('Item Detail'!$D49)="","",'Item Detail'!$D49)</f>
        <v/>
      </c>
      <c r="P43" s="201" t="str">
        <f>IF(('Item Detail'!$C$2)="","",'Item Detail'!$C$2)</f>
        <v/>
      </c>
      <c r="Q43" s="284" t="str">
        <f>IF(('Item Detail'!$G49)="","",'Item Detail'!$G49)</f>
        <v/>
      </c>
      <c r="R43" s="212" t="str">
        <f>IF(('Item Detail'!$I49)="","",'Item Detail'!$I49)</f>
        <v/>
      </c>
      <c r="S43" s="212" t="str">
        <f>IF(('Item Detail'!$J49)="","",'Item Detail'!$J49)</f>
        <v/>
      </c>
      <c r="T43" s="212" t="str">
        <f>IF(('Item Detail'!$L49)="","",'Item Detail'!$L49)</f>
        <v/>
      </c>
      <c r="U43" s="212" t="str">
        <f>IF(('Item Detail'!$K49)="","",'Item Detail'!$K49)</f>
        <v/>
      </c>
      <c r="Z43" s="201" t="str">
        <f>IF(('Item Detail'!$O49)="","",'Item Detail'!$O49)</f>
        <v/>
      </c>
      <c r="AA43" s="201" t="str">
        <f>IF('Item Detail'!$R49=0,$AB43,'Item Detail'!$R49)</f>
        <v/>
      </c>
      <c r="AB43" s="201" t="str">
        <f>IF(('Item Detail'!$Q49)="","",'Item Detail'!$Q49)</f>
        <v/>
      </c>
      <c r="AC43" s="201" t="str">
        <f>IF(('Item Detail'!$AU49)="","",'Item Detail'!$AU49)</f>
        <v/>
      </c>
      <c r="AD43" s="218"/>
      <c r="AF43" s="218"/>
      <c r="AH43" s="213" t="str">
        <f>IF(('Item Detail'!$AH49)="","",'Item Detail'!$AH49)</f>
        <v/>
      </c>
      <c r="AI43" s="213" t="str">
        <f>IF(('Item Detail'!$AG49)="","",'Item Detail'!$AG49)</f>
        <v/>
      </c>
      <c r="AL43" s="214" t="str">
        <f>IF(('Item Detail'!$AL49)="","",'Item Detail'!$AL49)</f>
        <v/>
      </c>
      <c r="AM43" s="214" t="str">
        <f>IF(('Item Detail'!$AQ49)="","",'Item Detail'!$AQ49)</f>
        <v/>
      </c>
      <c r="AN43" s="214" t="str">
        <f>IF(('Item Detail'!$AT49)="","",'Item Detail'!$AT49)</f>
        <v/>
      </c>
    </row>
    <row r="44" spans="2:40" ht="21.95" customHeight="1" x14ac:dyDescent="0.2">
      <c r="B44" s="201" t="str">
        <f>IF(('Item Detail'!$B$6)="","",'Item Detail'!$B$6)</f>
        <v/>
      </c>
      <c r="D44" s="201" t="str">
        <f>IF(('Item Detail'!$J$4)="","",'Item Detail'!$J$4)</f>
        <v/>
      </c>
      <c r="E44" s="209" t="str">
        <f>IF(('Item Detail'!$N50)="","",'Item Detail'!$N50)</f>
        <v>No - By Merchant</v>
      </c>
      <c r="G44" s="201" t="str">
        <f>IF(('Item Detail'!$H$5)="","",'Item Detail'!$H$5)</f>
        <v/>
      </c>
      <c r="H44" s="210" t="str">
        <f>IF(('Item Detail'!$H$4)="","",'Item Detail'!$H$4)</f>
        <v/>
      </c>
      <c r="J44" s="212" t="str">
        <f>IF(('Item Detail'!$H$6)="","",'Item Detail'!$H$6)</f>
        <v/>
      </c>
      <c r="L44" s="201" t="str">
        <f>IF(('Item Detail'!$E50)="","",'Item Detail'!$E50)</f>
        <v/>
      </c>
      <c r="M44" s="201" t="str">
        <f>IF(('Item Detail'!$B50)="","",'Item Detail'!$B50)</f>
        <v/>
      </c>
      <c r="N44" s="201" t="str">
        <f>IF(('Item Detail'!$C50)="","",'Item Detail'!$C50)</f>
        <v/>
      </c>
      <c r="O44" s="201" t="str">
        <f>IF(('Item Detail'!$D50)="","",'Item Detail'!$D50)</f>
        <v/>
      </c>
      <c r="P44" s="201" t="str">
        <f>IF(('Item Detail'!$C$2)="","",'Item Detail'!$C$2)</f>
        <v/>
      </c>
      <c r="Q44" s="284" t="str">
        <f>IF(('Item Detail'!$G50)="","",'Item Detail'!$G50)</f>
        <v/>
      </c>
      <c r="R44" s="212" t="str">
        <f>IF(('Item Detail'!$I50)="","",'Item Detail'!$I50)</f>
        <v/>
      </c>
      <c r="S44" s="212" t="str">
        <f>IF(('Item Detail'!$J50)="","",'Item Detail'!$J50)</f>
        <v/>
      </c>
      <c r="T44" s="212" t="str">
        <f>IF(('Item Detail'!$L50)="","",'Item Detail'!$L50)</f>
        <v/>
      </c>
      <c r="U44" s="212" t="str">
        <f>IF(('Item Detail'!$K50)="","",'Item Detail'!$K50)</f>
        <v/>
      </c>
      <c r="Z44" s="201" t="str">
        <f>IF(('Item Detail'!$O50)="","",'Item Detail'!$O50)</f>
        <v/>
      </c>
      <c r="AA44" s="201" t="str">
        <f>IF('Item Detail'!$R50=0,$AB44,'Item Detail'!$R50)</f>
        <v/>
      </c>
      <c r="AB44" s="201" t="str">
        <f>IF(('Item Detail'!$Q50)="","",'Item Detail'!$Q50)</f>
        <v/>
      </c>
      <c r="AC44" s="201" t="str">
        <f>IF(('Item Detail'!$AU50)="","",'Item Detail'!$AU50)</f>
        <v/>
      </c>
      <c r="AD44" s="218"/>
      <c r="AF44" s="218"/>
      <c r="AH44" s="213" t="str">
        <f>IF(('Item Detail'!$AH50)="","",'Item Detail'!$AH50)</f>
        <v/>
      </c>
      <c r="AI44" s="213" t="str">
        <f>IF(('Item Detail'!$AG50)="","",'Item Detail'!$AG50)</f>
        <v/>
      </c>
      <c r="AL44" s="214" t="str">
        <f>IF(('Item Detail'!$AL50)="","",'Item Detail'!$AL50)</f>
        <v/>
      </c>
      <c r="AM44" s="214" t="str">
        <f>IF(('Item Detail'!$AQ50)="","",'Item Detail'!$AQ50)</f>
        <v/>
      </c>
      <c r="AN44" s="214" t="str">
        <f>IF(('Item Detail'!$AT50)="","",'Item Detail'!$AT50)</f>
        <v/>
      </c>
    </row>
    <row r="45" spans="2:40" ht="21.95" customHeight="1" x14ac:dyDescent="0.2">
      <c r="B45" s="201" t="str">
        <f>IF(('Item Detail'!$B$6)="","",'Item Detail'!$B$6)</f>
        <v/>
      </c>
      <c r="D45" s="201" t="str">
        <f>IF(('Item Detail'!$J$4)="","",'Item Detail'!$J$4)</f>
        <v/>
      </c>
      <c r="E45" s="209" t="str">
        <f>IF(('Item Detail'!$N51)="","",'Item Detail'!$N51)</f>
        <v>No - By Merchant</v>
      </c>
      <c r="G45" s="201" t="str">
        <f>IF(('Item Detail'!$H$5)="","",'Item Detail'!$H$5)</f>
        <v/>
      </c>
      <c r="H45" s="210" t="str">
        <f>IF(('Item Detail'!$H$4)="","",'Item Detail'!$H$4)</f>
        <v/>
      </c>
      <c r="J45" s="212" t="str">
        <f>IF(('Item Detail'!$H$6)="","",'Item Detail'!$H$6)</f>
        <v/>
      </c>
      <c r="L45" s="201" t="str">
        <f>IF(('Item Detail'!$E51)="","",'Item Detail'!$E51)</f>
        <v/>
      </c>
      <c r="M45" s="201" t="str">
        <f>IF(('Item Detail'!$B51)="","",'Item Detail'!$B51)</f>
        <v/>
      </c>
      <c r="N45" s="201" t="str">
        <f>IF(('Item Detail'!$C51)="","",'Item Detail'!$C51)</f>
        <v/>
      </c>
      <c r="O45" s="201" t="str">
        <f>IF(('Item Detail'!$D51)="","",'Item Detail'!$D51)</f>
        <v/>
      </c>
      <c r="P45" s="201" t="str">
        <f>IF(('Item Detail'!$C$2)="","",'Item Detail'!$C$2)</f>
        <v/>
      </c>
      <c r="Q45" s="284" t="str">
        <f>IF(('Item Detail'!$G51)="","",'Item Detail'!$G51)</f>
        <v/>
      </c>
      <c r="R45" s="212" t="str">
        <f>IF(('Item Detail'!$I51)="","",'Item Detail'!$I51)</f>
        <v/>
      </c>
      <c r="S45" s="212" t="str">
        <f>IF(('Item Detail'!$J51)="","",'Item Detail'!$J51)</f>
        <v/>
      </c>
      <c r="T45" s="212" t="str">
        <f>IF(('Item Detail'!$L51)="","",'Item Detail'!$L51)</f>
        <v/>
      </c>
      <c r="U45" s="212" t="str">
        <f>IF(('Item Detail'!$K51)="","",'Item Detail'!$K51)</f>
        <v/>
      </c>
      <c r="Z45" s="201" t="str">
        <f>IF(('Item Detail'!$O51)="","",'Item Detail'!$O51)</f>
        <v/>
      </c>
      <c r="AA45" s="201" t="str">
        <f>IF('Item Detail'!$R51=0,$AB45,'Item Detail'!$R51)</f>
        <v/>
      </c>
      <c r="AB45" s="201" t="str">
        <f>IF(('Item Detail'!$Q51)="","",'Item Detail'!$Q51)</f>
        <v/>
      </c>
      <c r="AC45" s="201" t="str">
        <f>IF(('Item Detail'!$AU51)="","",'Item Detail'!$AU51)</f>
        <v/>
      </c>
      <c r="AD45" s="218"/>
      <c r="AF45" s="218"/>
      <c r="AH45" s="213" t="str">
        <f>IF(('Item Detail'!$AH51)="","",'Item Detail'!$AH51)</f>
        <v/>
      </c>
      <c r="AI45" s="213" t="str">
        <f>IF(('Item Detail'!$AG51)="","",'Item Detail'!$AG51)</f>
        <v/>
      </c>
      <c r="AL45" s="214" t="str">
        <f>IF(('Item Detail'!$AL51)="","",'Item Detail'!$AL51)</f>
        <v/>
      </c>
      <c r="AM45" s="214" t="str">
        <f>IF(('Item Detail'!$AQ51)="","",'Item Detail'!$AQ51)</f>
        <v/>
      </c>
      <c r="AN45" s="214" t="str">
        <f>IF(('Item Detail'!$AT51)="","",'Item Detail'!$AT51)</f>
        <v/>
      </c>
    </row>
    <row r="46" spans="2:40" ht="21.95" customHeight="1" x14ac:dyDescent="0.2">
      <c r="B46" s="201" t="str">
        <f>IF(('Item Detail'!$B$6)="","",'Item Detail'!$B$6)</f>
        <v/>
      </c>
      <c r="D46" s="201" t="str">
        <f>IF(('Item Detail'!$J$4)="","",'Item Detail'!$J$4)</f>
        <v/>
      </c>
      <c r="E46" s="209" t="str">
        <f>IF(('Item Detail'!$N52)="","",'Item Detail'!$N52)</f>
        <v>No - By Merchant</v>
      </c>
      <c r="G46" s="201" t="str">
        <f>IF(('Item Detail'!$H$5)="","",'Item Detail'!$H$5)</f>
        <v/>
      </c>
      <c r="H46" s="210" t="str">
        <f>IF(('Item Detail'!$H$4)="","",'Item Detail'!$H$4)</f>
        <v/>
      </c>
      <c r="J46" s="212" t="str">
        <f>IF(('Item Detail'!$H$6)="","",'Item Detail'!$H$6)</f>
        <v/>
      </c>
      <c r="L46" s="201" t="str">
        <f>IF(('Item Detail'!$E52)="","",'Item Detail'!$E52)</f>
        <v/>
      </c>
      <c r="M46" s="201" t="str">
        <f>IF(('Item Detail'!$B52)="","",'Item Detail'!$B52)</f>
        <v/>
      </c>
      <c r="N46" s="201" t="str">
        <f>IF(('Item Detail'!$C52)="","",'Item Detail'!$C52)</f>
        <v/>
      </c>
      <c r="O46" s="201" t="str">
        <f>IF(('Item Detail'!$D52)="","",'Item Detail'!$D52)</f>
        <v/>
      </c>
      <c r="P46" s="201" t="str">
        <f>IF(('Item Detail'!$C$2)="","",'Item Detail'!$C$2)</f>
        <v/>
      </c>
      <c r="Q46" s="284" t="str">
        <f>IF(('Item Detail'!$G52)="","",'Item Detail'!$G52)</f>
        <v/>
      </c>
      <c r="R46" s="212" t="str">
        <f>IF(('Item Detail'!$I52)="","",'Item Detail'!$I52)</f>
        <v/>
      </c>
      <c r="S46" s="212" t="str">
        <f>IF(('Item Detail'!$J52)="","",'Item Detail'!$J52)</f>
        <v/>
      </c>
      <c r="T46" s="212" t="str">
        <f>IF(('Item Detail'!$L52)="","",'Item Detail'!$L52)</f>
        <v/>
      </c>
      <c r="U46" s="212" t="str">
        <f>IF(('Item Detail'!$K52)="","",'Item Detail'!$K52)</f>
        <v/>
      </c>
      <c r="Z46" s="201" t="str">
        <f>IF(('Item Detail'!$O52)="","",'Item Detail'!$O52)</f>
        <v/>
      </c>
      <c r="AA46" s="201" t="str">
        <f>IF('Item Detail'!$R52=0,$AB46,'Item Detail'!$R52)</f>
        <v/>
      </c>
      <c r="AB46" s="201" t="str">
        <f>IF(('Item Detail'!$Q52)="","",'Item Detail'!$Q52)</f>
        <v/>
      </c>
      <c r="AC46" s="201" t="str">
        <f>IF(('Item Detail'!$AU52)="","",'Item Detail'!$AU52)</f>
        <v/>
      </c>
      <c r="AD46" s="218"/>
      <c r="AF46" s="218"/>
      <c r="AH46" s="213" t="str">
        <f>IF(('Item Detail'!$AH52)="","",'Item Detail'!$AH52)</f>
        <v/>
      </c>
      <c r="AI46" s="213" t="str">
        <f>IF(('Item Detail'!$AG52)="","",'Item Detail'!$AG52)</f>
        <v/>
      </c>
      <c r="AL46" s="214" t="str">
        <f>IF(('Item Detail'!$AL52)="","",'Item Detail'!$AL52)</f>
        <v/>
      </c>
      <c r="AM46" s="214" t="str">
        <f>IF(('Item Detail'!$AQ52)="","",'Item Detail'!$AQ52)</f>
        <v/>
      </c>
      <c r="AN46" s="214" t="str">
        <f>IF(('Item Detail'!$AT52)="","",'Item Detail'!$AT52)</f>
        <v/>
      </c>
    </row>
    <row r="47" spans="2:40" ht="21.95" customHeight="1" x14ac:dyDescent="0.2">
      <c r="B47" s="201" t="str">
        <f>IF(('Item Detail'!$B$6)="","",'Item Detail'!$B$6)</f>
        <v/>
      </c>
      <c r="D47" s="201" t="str">
        <f>IF(('Item Detail'!$J$4)="","",'Item Detail'!$J$4)</f>
        <v/>
      </c>
      <c r="E47" s="209" t="str">
        <f>IF(('Item Detail'!$N53)="","",'Item Detail'!$N53)</f>
        <v>No - By Merchant</v>
      </c>
      <c r="G47" s="201" t="str">
        <f>IF(('Item Detail'!$H$5)="","",'Item Detail'!$H$5)</f>
        <v/>
      </c>
      <c r="H47" s="210" t="str">
        <f>IF(('Item Detail'!$H$4)="","",'Item Detail'!$H$4)</f>
        <v/>
      </c>
      <c r="J47" s="212" t="str">
        <f>IF(('Item Detail'!$H$6)="","",'Item Detail'!$H$6)</f>
        <v/>
      </c>
      <c r="L47" s="201" t="str">
        <f>IF(('Item Detail'!$E53)="","",'Item Detail'!$E53)</f>
        <v/>
      </c>
      <c r="M47" s="201" t="str">
        <f>IF(('Item Detail'!$B53)="","",'Item Detail'!$B53)</f>
        <v/>
      </c>
      <c r="N47" s="201" t="str">
        <f>IF(('Item Detail'!$C53)="","",'Item Detail'!$C53)</f>
        <v/>
      </c>
      <c r="O47" s="201" t="str">
        <f>IF(('Item Detail'!$D53)="","",'Item Detail'!$D53)</f>
        <v/>
      </c>
      <c r="P47" s="201" t="str">
        <f>IF(('Item Detail'!$C$2)="","",'Item Detail'!$C$2)</f>
        <v/>
      </c>
      <c r="Q47" s="284" t="str">
        <f>IF(('Item Detail'!$G53)="","",'Item Detail'!$G53)</f>
        <v/>
      </c>
      <c r="R47" s="212" t="str">
        <f>IF(('Item Detail'!$I53)="","",'Item Detail'!$I53)</f>
        <v/>
      </c>
      <c r="S47" s="212" t="str">
        <f>IF(('Item Detail'!$J53)="","",'Item Detail'!$J53)</f>
        <v/>
      </c>
      <c r="T47" s="212" t="str">
        <f>IF(('Item Detail'!$L53)="","",'Item Detail'!$L53)</f>
        <v/>
      </c>
      <c r="U47" s="212" t="str">
        <f>IF(('Item Detail'!$K53)="","",'Item Detail'!$K53)</f>
        <v/>
      </c>
      <c r="Z47" s="201" t="str">
        <f>IF(('Item Detail'!$O53)="","",'Item Detail'!$O53)</f>
        <v/>
      </c>
      <c r="AA47" s="201" t="str">
        <f>IF('Item Detail'!$R53=0,$AB47,'Item Detail'!$R53)</f>
        <v/>
      </c>
      <c r="AB47" s="201" t="str">
        <f>IF(('Item Detail'!$Q53)="","",'Item Detail'!$Q53)</f>
        <v/>
      </c>
      <c r="AC47" s="201" t="str">
        <f>IF(('Item Detail'!$AU53)="","",'Item Detail'!$AU53)</f>
        <v/>
      </c>
      <c r="AD47" s="218"/>
      <c r="AF47" s="218"/>
      <c r="AH47" s="213" t="str">
        <f>IF(('Item Detail'!$AH53)="","",'Item Detail'!$AH53)</f>
        <v/>
      </c>
      <c r="AI47" s="213" t="str">
        <f>IF(('Item Detail'!$AG53)="","",'Item Detail'!$AG53)</f>
        <v/>
      </c>
      <c r="AL47" s="214" t="str">
        <f>IF(('Item Detail'!$AL53)="","",'Item Detail'!$AL53)</f>
        <v/>
      </c>
      <c r="AM47" s="214" t="str">
        <f>IF(('Item Detail'!$AQ53)="","",'Item Detail'!$AQ53)</f>
        <v/>
      </c>
      <c r="AN47" s="214" t="str">
        <f>IF(('Item Detail'!$AT53)="","",'Item Detail'!$AT53)</f>
        <v/>
      </c>
    </row>
    <row r="48" spans="2:40" ht="21.95" customHeight="1" x14ac:dyDescent="0.2">
      <c r="B48" s="201" t="str">
        <f>IF(('Item Detail'!$B$6)="","",'Item Detail'!$B$6)</f>
        <v/>
      </c>
      <c r="D48" s="201" t="str">
        <f>IF(('Item Detail'!$J$4)="","",'Item Detail'!$J$4)</f>
        <v/>
      </c>
      <c r="E48" s="209" t="str">
        <f>IF(('Item Detail'!$N54)="","",'Item Detail'!$N54)</f>
        <v>No - By Merchant</v>
      </c>
      <c r="G48" s="201" t="str">
        <f>IF(('Item Detail'!$H$5)="","",'Item Detail'!$H$5)</f>
        <v/>
      </c>
      <c r="H48" s="210" t="str">
        <f>IF(('Item Detail'!$H$4)="","",'Item Detail'!$H$4)</f>
        <v/>
      </c>
      <c r="J48" s="212" t="str">
        <f>IF(('Item Detail'!$H$6)="","",'Item Detail'!$H$6)</f>
        <v/>
      </c>
      <c r="L48" s="201" t="str">
        <f>IF(('Item Detail'!$E54)="","",'Item Detail'!$E54)</f>
        <v/>
      </c>
      <c r="M48" s="201" t="str">
        <f>IF(('Item Detail'!$B54)="","",'Item Detail'!$B54)</f>
        <v/>
      </c>
      <c r="N48" s="201" t="str">
        <f>IF(('Item Detail'!$C54)="","",'Item Detail'!$C54)</f>
        <v/>
      </c>
      <c r="O48" s="201" t="str">
        <f>IF(('Item Detail'!$D54)="","",'Item Detail'!$D54)</f>
        <v/>
      </c>
      <c r="P48" s="201" t="str">
        <f>IF(('Item Detail'!$C$2)="","",'Item Detail'!$C$2)</f>
        <v/>
      </c>
      <c r="Q48" s="284" t="str">
        <f>IF(('Item Detail'!$G54)="","",'Item Detail'!$G54)</f>
        <v/>
      </c>
      <c r="R48" s="212" t="str">
        <f>IF(('Item Detail'!$I54)="","",'Item Detail'!$I54)</f>
        <v/>
      </c>
      <c r="S48" s="212" t="str">
        <f>IF(('Item Detail'!$J54)="","",'Item Detail'!$J54)</f>
        <v/>
      </c>
      <c r="T48" s="212" t="str">
        <f>IF(('Item Detail'!$L54)="","",'Item Detail'!$L54)</f>
        <v/>
      </c>
      <c r="U48" s="212" t="str">
        <f>IF(('Item Detail'!$K54)="","",'Item Detail'!$K54)</f>
        <v/>
      </c>
      <c r="Z48" s="201" t="str">
        <f>IF(('Item Detail'!$O54)="","",'Item Detail'!$O54)</f>
        <v/>
      </c>
      <c r="AA48" s="201" t="str">
        <f>IF('Item Detail'!$R54=0,$AB48,'Item Detail'!$R54)</f>
        <v/>
      </c>
      <c r="AB48" s="201" t="str">
        <f>IF(('Item Detail'!$Q54)="","",'Item Detail'!$Q54)</f>
        <v/>
      </c>
      <c r="AC48" s="201" t="str">
        <f>IF(('Item Detail'!$AU54)="","",'Item Detail'!$AU54)</f>
        <v/>
      </c>
      <c r="AD48" s="218"/>
      <c r="AF48" s="218"/>
      <c r="AH48" s="213" t="str">
        <f>IF(('Item Detail'!$AH54)="","",'Item Detail'!$AH54)</f>
        <v/>
      </c>
      <c r="AI48" s="213" t="str">
        <f>IF(('Item Detail'!$AG54)="","",'Item Detail'!$AG54)</f>
        <v/>
      </c>
      <c r="AL48" s="214" t="str">
        <f>IF(('Item Detail'!$AL54)="","",'Item Detail'!$AL54)</f>
        <v/>
      </c>
      <c r="AM48" s="214" t="str">
        <f>IF(('Item Detail'!$AQ54)="","",'Item Detail'!$AQ54)</f>
        <v/>
      </c>
      <c r="AN48" s="214" t="str">
        <f>IF(('Item Detail'!$AT54)="","",'Item Detail'!$AT54)</f>
        <v/>
      </c>
    </row>
    <row r="49" spans="2:40" ht="21.95" customHeight="1" x14ac:dyDescent="0.2">
      <c r="B49" s="201" t="str">
        <f>IF(('Item Detail'!$B$6)="","",'Item Detail'!$B$6)</f>
        <v/>
      </c>
      <c r="D49" s="201" t="str">
        <f>IF(('Item Detail'!$J$4)="","",'Item Detail'!$J$4)</f>
        <v/>
      </c>
      <c r="E49" s="209" t="str">
        <f>IF(('Item Detail'!$N55)="","",'Item Detail'!$N55)</f>
        <v>No - By Merchant</v>
      </c>
      <c r="G49" s="201" t="str">
        <f>IF(('Item Detail'!$H$5)="","",'Item Detail'!$H$5)</f>
        <v/>
      </c>
      <c r="H49" s="210" t="str">
        <f>IF(('Item Detail'!$H$4)="","",'Item Detail'!$H$4)</f>
        <v/>
      </c>
      <c r="J49" s="212" t="str">
        <f>IF(('Item Detail'!$H$6)="","",'Item Detail'!$H$6)</f>
        <v/>
      </c>
      <c r="L49" s="201" t="str">
        <f>IF(('Item Detail'!$E55)="","",'Item Detail'!$E55)</f>
        <v/>
      </c>
      <c r="M49" s="201" t="str">
        <f>IF(('Item Detail'!$B55)="","",'Item Detail'!$B55)</f>
        <v/>
      </c>
      <c r="N49" s="201" t="str">
        <f>IF(('Item Detail'!$C55)="","",'Item Detail'!$C55)</f>
        <v/>
      </c>
      <c r="O49" s="201" t="str">
        <f>IF(('Item Detail'!$D55)="","",'Item Detail'!$D55)</f>
        <v/>
      </c>
      <c r="P49" s="201" t="str">
        <f>IF(('Item Detail'!$C$2)="","",'Item Detail'!$C$2)</f>
        <v/>
      </c>
      <c r="Q49" s="284" t="str">
        <f>IF(('Item Detail'!$G55)="","",'Item Detail'!$G55)</f>
        <v/>
      </c>
      <c r="R49" s="212" t="str">
        <f>IF(('Item Detail'!$I55)="","",'Item Detail'!$I55)</f>
        <v/>
      </c>
      <c r="S49" s="212" t="str">
        <f>IF(('Item Detail'!$J55)="","",'Item Detail'!$J55)</f>
        <v/>
      </c>
      <c r="T49" s="212" t="str">
        <f>IF(('Item Detail'!$L55)="","",'Item Detail'!$L55)</f>
        <v/>
      </c>
      <c r="U49" s="212" t="str">
        <f>IF(('Item Detail'!$K55)="","",'Item Detail'!$K55)</f>
        <v/>
      </c>
      <c r="Z49" s="201" t="str">
        <f>IF(('Item Detail'!$O55)="","",'Item Detail'!$O55)</f>
        <v/>
      </c>
      <c r="AA49" s="201" t="str">
        <f>IF('Item Detail'!$R55=0,$AB49,'Item Detail'!$R55)</f>
        <v/>
      </c>
      <c r="AB49" s="201" t="str">
        <f>IF(('Item Detail'!$Q55)="","",'Item Detail'!$Q55)</f>
        <v/>
      </c>
      <c r="AC49" s="201" t="str">
        <f>IF(('Item Detail'!$AU55)="","",'Item Detail'!$AU55)</f>
        <v/>
      </c>
      <c r="AD49" s="218"/>
      <c r="AF49" s="218"/>
      <c r="AH49" s="213" t="str">
        <f>IF(('Item Detail'!$AH55)="","",'Item Detail'!$AH55)</f>
        <v/>
      </c>
      <c r="AI49" s="213" t="str">
        <f>IF(('Item Detail'!$AG55)="","",'Item Detail'!$AG55)</f>
        <v/>
      </c>
      <c r="AL49" s="214" t="str">
        <f>IF(('Item Detail'!$AL55)="","",'Item Detail'!$AL55)</f>
        <v/>
      </c>
      <c r="AM49" s="214" t="str">
        <f>IF(('Item Detail'!$AQ55)="","",'Item Detail'!$AQ55)</f>
        <v/>
      </c>
      <c r="AN49" s="214" t="str">
        <f>IF(('Item Detail'!$AT55)="","",'Item Detail'!$AT55)</f>
        <v/>
      </c>
    </row>
    <row r="50" spans="2:40" ht="21.95" customHeight="1" x14ac:dyDescent="0.2">
      <c r="B50" s="201" t="str">
        <f>IF(('Item Detail'!$B$6)="","",'Item Detail'!$B$6)</f>
        <v/>
      </c>
      <c r="D50" s="201" t="str">
        <f>IF(('Item Detail'!$J$4)="","",'Item Detail'!$J$4)</f>
        <v/>
      </c>
      <c r="E50" s="209" t="str">
        <f>IF(('Item Detail'!$N56)="","",'Item Detail'!$N56)</f>
        <v>No - By Merchant</v>
      </c>
      <c r="G50" s="201" t="str">
        <f>IF(('Item Detail'!$H$5)="","",'Item Detail'!$H$5)</f>
        <v/>
      </c>
      <c r="H50" s="210" t="str">
        <f>IF(('Item Detail'!$H$4)="","",'Item Detail'!$H$4)</f>
        <v/>
      </c>
      <c r="J50" s="212" t="str">
        <f>IF(('Item Detail'!$H$6)="","",'Item Detail'!$H$6)</f>
        <v/>
      </c>
      <c r="L50" s="201" t="str">
        <f>IF(('Item Detail'!$E56)="","",'Item Detail'!$E56)</f>
        <v/>
      </c>
      <c r="M50" s="201" t="str">
        <f>IF(('Item Detail'!$B56)="","",'Item Detail'!$B56)</f>
        <v/>
      </c>
      <c r="N50" s="201" t="str">
        <f>IF(('Item Detail'!$C56)="","",'Item Detail'!$C56)</f>
        <v/>
      </c>
      <c r="O50" s="201" t="str">
        <f>IF(('Item Detail'!$D56)="","",'Item Detail'!$D56)</f>
        <v/>
      </c>
      <c r="P50" s="201" t="str">
        <f>IF(('Item Detail'!$C$2)="","",'Item Detail'!$C$2)</f>
        <v/>
      </c>
      <c r="Q50" s="284" t="str">
        <f>IF(('Item Detail'!$G56)="","",'Item Detail'!$G56)</f>
        <v/>
      </c>
      <c r="R50" s="212" t="str">
        <f>IF(('Item Detail'!$I56)="","",'Item Detail'!$I56)</f>
        <v/>
      </c>
      <c r="S50" s="212" t="str">
        <f>IF(('Item Detail'!$J56)="","",'Item Detail'!$J56)</f>
        <v/>
      </c>
      <c r="T50" s="212" t="str">
        <f>IF(('Item Detail'!$L56)="","",'Item Detail'!$L56)</f>
        <v/>
      </c>
      <c r="U50" s="212" t="str">
        <f>IF(('Item Detail'!$K56)="","",'Item Detail'!$K56)</f>
        <v/>
      </c>
      <c r="Z50" s="201" t="str">
        <f>IF(('Item Detail'!$O56)="","",'Item Detail'!$O56)</f>
        <v/>
      </c>
      <c r="AA50" s="201" t="str">
        <f>IF('Item Detail'!$R56=0,$AB50,'Item Detail'!$R56)</f>
        <v/>
      </c>
      <c r="AB50" s="201" t="str">
        <f>IF(('Item Detail'!$Q56)="","",'Item Detail'!$Q56)</f>
        <v/>
      </c>
      <c r="AC50" s="201" t="str">
        <f>IF(('Item Detail'!$AU56)="","",'Item Detail'!$AU56)</f>
        <v/>
      </c>
      <c r="AD50" s="218"/>
      <c r="AF50" s="218"/>
      <c r="AH50" s="213" t="str">
        <f>IF(('Item Detail'!$AH56)="","",'Item Detail'!$AH56)</f>
        <v/>
      </c>
      <c r="AI50" s="213" t="str">
        <f>IF(('Item Detail'!$AG56)="","",'Item Detail'!$AG56)</f>
        <v/>
      </c>
      <c r="AL50" s="214" t="str">
        <f>IF(('Item Detail'!$AL56)="","",'Item Detail'!$AL56)</f>
        <v/>
      </c>
      <c r="AM50" s="214" t="str">
        <f>IF(('Item Detail'!$AQ56)="","",'Item Detail'!$AQ56)</f>
        <v/>
      </c>
      <c r="AN50" s="214" t="str">
        <f>IF(('Item Detail'!$AT56)="","",'Item Detail'!$AT56)</f>
        <v/>
      </c>
    </row>
    <row r="51" spans="2:40" ht="21.95" customHeight="1" x14ac:dyDescent="0.2">
      <c r="B51" s="201" t="str">
        <f>IF(('Item Detail'!$B$6)="","",'Item Detail'!$B$6)</f>
        <v/>
      </c>
      <c r="D51" s="201" t="str">
        <f>IF(('Item Detail'!$J$4)="","",'Item Detail'!$J$4)</f>
        <v/>
      </c>
      <c r="E51" s="209" t="str">
        <f>IF(('Item Detail'!$N57)="","",'Item Detail'!$N57)</f>
        <v>No - By Merchant</v>
      </c>
      <c r="G51" s="201" t="str">
        <f>IF(('Item Detail'!$H$5)="","",'Item Detail'!$H$5)</f>
        <v/>
      </c>
      <c r="H51" s="210" t="str">
        <f>IF(('Item Detail'!$H$4)="","",'Item Detail'!$H$4)</f>
        <v/>
      </c>
      <c r="J51" s="212" t="str">
        <f>IF(('Item Detail'!$H$6)="","",'Item Detail'!$H$6)</f>
        <v/>
      </c>
      <c r="L51" s="201" t="str">
        <f>IF(('Item Detail'!$E57)="","",'Item Detail'!$E57)</f>
        <v/>
      </c>
      <c r="M51" s="201" t="str">
        <f>IF(('Item Detail'!$B57)="","",'Item Detail'!$B57)</f>
        <v/>
      </c>
      <c r="N51" s="201" t="str">
        <f>IF(('Item Detail'!$C57)="","",'Item Detail'!$C57)</f>
        <v/>
      </c>
      <c r="O51" s="201" t="str">
        <f>IF(('Item Detail'!$D57)="","",'Item Detail'!$D57)</f>
        <v/>
      </c>
      <c r="P51" s="201" t="str">
        <f>IF(('Item Detail'!$C$2)="","",'Item Detail'!$C$2)</f>
        <v/>
      </c>
      <c r="Q51" s="284" t="str">
        <f>IF(('Item Detail'!$G57)="","",'Item Detail'!$G57)</f>
        <v/>
      </c>
      <c r="R51" s="212" t="str">
        <f>IF(('Item Detail'!$I57)="","",'Item Detail'!$I57)</f>
        <v/>
      </c>
      <c r="S51" s="212" t="str">
        <f>IF(('Item Detail'!$J57)="","",'Item Detail'!$J57)</f>
        <v/>
      </c>
      <c r="T51" s="212" t="str">
        <f>IF(('Item Detail'!$L57)="","",'Item Detail'!$L57)</f>
        <v/>
      </c>
      <c r="U51" s="212" t="str">
        <f>IF(('Item Detail'!$K57)="","",'Item Detail'!$K57)</f>
        <v/>
      </c>
      <c r="Z51" s="201" t="str">
        <f>IF(('Item Detail'!$O57)="","",'Item Detail'!$O57)</f>
        <v/>
      </c>
      <c r="AA51" s="201" t="str">
        <f>IF('Item Detail'!$R57=0,$AB51,'Item Detail'!$R57)</f>
        <v/>
      </c>
      <c r="AB51" s="201" t="str">
        <f>IF(('Item Detail'!$Q57)="","",'Item Detail'!$Q57)</f>
        <v/>
      </c>
      <c r="AC51" s="201" t="str">
        <f>IF(('Item Detail'!$AU57)="","",'Item Detail'!$AU57)</f>
        <v/>
      </c>
      <c r="AD51" s="218"/>
      <c r="AF51" s="218"/>
      <c r="AH51" s="213" t="str">
        <f>IF(('Item Detail'!$AH57)="","",'Item Detail'!$AH57)</f>
        <v/>
      </c>
      <c r="AI51" s="213" t="str">
        <f>IF(('Item Detail'!$AG57)="","",'Item Detail'!$AG57)</f>
        <v/>
      </c>
      <c r="AL51" s="214" t="str">
        <f>IF(('Item Detail'!$AL57)="","",'Item Detail'!$AL57)</f>
        <v/>
      </c>
      <c r="AM51" s="214" t="str">
        <f>IF(('Item Detail'!$AQ57)="","",'Item Detail'!$AQ57)</f>
        <v/>
      </c>
      <c r="AN51" s="214" t="str">
        <f>IF(('Item Detail'!$AT57)="","",'Item Detail'!$AT57)</f>
        <v/>
      </c>
    </row>
    <row r="52" spans="2:40" ht="21.95" customHeight="1" x14ac:dyDescent="0.2">
      <c r="B52" s="201" t="str">
        <f>IF(('Item Detail'!$B$6)="","",'Item Detail'!$B$6)</f>
        <v/>
      </c>
      <c r="D52" s="201" t="str">
        <f>IF(('Item Detail'!$J$4)="","",'Item Detail'!$J$4)</f>
        <v/>
      </c>
      <c r="E52" s="209" t="str">
        <f>IF(('Item Detail'!$N58)="","",'Item Detail'!$N58)</f>
        <v>No - By Merchant</v>
      </c>
      <c r="G52" s="201" t="str">
        <f>IF(('Item Detail'!$H$5)="","",'Item Detail'!$H$5)</f>
        <v/>
      </c>
      <c r="H52" s="210" t="str">
        <f>IF(('Item Detail'!$H$4)="","",'Item Detail'!$H$4)</f>
        <v/>
      </c>
      <c r="J52" s="212" t="str">
        <f>IF(('Item Detail'!$H$6)="","",'Item Detail'!$H$6)</f>
        <v/>
      </c>
      <c r="L52" s="201" t="str">
        <f>IF(('Item Detail'!$E58)="","",'Item Detail'!$E58)</f>
        <v/>
      </c>
      <c r="M52" s="201" t="str">
        <f>IF(('Item Detail'!$B58)="","",'Item Detail'!$B58)</f>
        <v/>
      </c>
      <c r="N52" s="201" t="str">
        <f>IF(('Item Detail'!$C58)="","",'Item Detail'!$C58)</f>
        <v/>
      </c>
      <c r="O52" s="201" t="str">
        <f>IF(('Item Detail'!$D58)="","",'Item Detail'!$D58)</f>
        <v/>
      </c>
      <c r="P52" s="201" t="str">
        <f>IF(('Item Detail'!$C$2)="","",'Item Detail'!$C$2)</f>
        <v/>
      </c>
      <c r="Q52" s="284" t="str">
        <f>IF(('Item Detail'!$G58)="","",'Item Detail'!$G58)</f>
        <v/>
      </c>
      <c r="R52" s="212" t="str">
        <f>IF(('Item Detail'!$I58)="","",'Item Detail'!$I58)</f>
        <v/>
      </c>
      <c r="S52" s="212" t="str">
        <f>IF(('Item Detail'!$J58)="","",'Item Detail'!$J58)</f>
        <v/>
      </c>
      <c r="T52" s="212" t="str">
        <f>IF(('Item Detail'!$L58)="","",'Item Detail'!$L58)</f>
        <v/>
      </c>
      <c r="U52" s="212" t="str">
        <f>IF(('Item Detail'!$K58)="","",'Item Detail'!$K58)</f>
        <v/>
      </c>
      <c r="Z52" s="201" t="str">
        <f>IF(('Item Detail'!$O58)="","",'Item Detail'!$O58)</f>
        <v/>
      </c>
      <c r="AA52" s="201" t="str">
        <f>IF('Item Detail'!$R58=0,$AB52,'Item Detail'!$R58)</f>
        <v/>
      </c>
      <c r="AB52" s="201" t="str">
        <f>IF(('Item Detail'!$Q58)="","",'Item Detail'!$Q58)</f>
        <v/>
      </c>
      <c r="AC52" s="201" t="str">
        <f>IF(('Item Detail'!$AU58)="","",'Item Detail'!$AU58)</f>
        <v/>
      </c>
      <c r="AD52" s="218"/>
      <c r="AF52" s="218"/>
      <c r="AH52" s="213" t="str">
        <f>IF(('Item Detail'!$AH58)="","",'Item Detail'!$AH58)</f>
        <v/>
      </c>
      <c r="AI52" s="213" t="str">
        <f>IF(('Item Detail'!$AG58)="","",'Item Detail'!$AG58)</f>
        <v/>
      </c>
      <c r="AL52" s="214" t="str">
        <f>IF(('Item Detail'!$AL58)="","",'Item Detail'!$AL58)</f>
        <v/>
      </c>
      <c r="AM52" s="214" t="str">
        <f>IF(('Item Detail'!$AQ58)="","",'Item Detail'!$AQ58)</f>
        <v/>
      </c>
      <c r="AN52" s="214" t="str">
        <f>IF(('Item Detail'!$AT58)="","",'Item Detail'!$AT58)</f>
        <v/>
      </c>
    </row>
    <row r="53" spans="2:40" ht="21.95" customHeight="1" x14ac:dyDescent="0.2">
      <c r="B53" s="201" t="str">
        <f>IF(('Item Detail'!$B$6)="","",'Item Detail'!$B$6)</f>
        <v/>
      </c>
      <c r="D53" s="201" t="str">
        <f>IF(('Item Detail'!$J$4)="","",'Item Detail'!$J$4)</f>
        <v/>
      </c>
      <c r="E53" s="209" t="str">
        <f>IF(('Item Detail'!$N59)="","",'Item Detail'!$N59)</f>
        <v>No - By Merchant</v>
      </c>
      <c r="G53" s="201" t="str">
        <f>IF(('Item Detail'!$H$5)="","",'Item Detail'!$H$5)</f>
        <v/>
      </c>
      <c r="H53" s="210" t="str">
        <f>IF(('Item Detail'!$H$4)="","",'Item Detail'!$H$4)</f>
        <v/>
      </c>
      <c r="J53" s="212" t="str">
        <f>IF(('Item Detail'!$H$6)="","",'Item Detail'!$H$6)</f>
        <v/>
      </c>
      <c r="L53" s="201" t="str">
        <f>IF(('Item Detail'!$E59)="","",'Item Detail'!$E59)</f>
        <v/>
      </c>
      <c r="M53" s="201" t="str">
        <f>IF(('Item Detail'!$B59)="","",'Item Detail'!$B59)</f>
        <v/>
      </c>
      <c r="N53" s="201" t="str">
        <f>IF(('Item Detail'!$C59)="","",'Item Detail'!$C59)</f>
        <v/>
      </c>
      <c r="O53" s="201" t="str">
        <f>IF(('Item Detail'!$D59)="","",'Item Detail'!$D59)</f>
        <v/>
      </c>
      <c r="P53" s="201" t="str">
        <f>IF(('Item Detail'!$C$2)="","",'Item Detail'!$C$2)</f>
        <v/>
      </c>
      <c r="Q53" s="284" t="str">
        <f>IF(('Item Detail'!$G59)="","",'Item Detail'!$G59)</f>
        <v/>
      </c>
      <c r="R53" s="212" t="str">
        <f>IF(('Item Detail'!$I59)="","",'Item Detail'!$I59)</f>
        <v/>
      </c>
      <c r="S53" s="212" t="str">
        <f>IF(('Item Detail'!$J59)="","",'Item Detail'!$J59)</f>
        <v/>
      </c>
      <c r="T53" s="212" t="str">
        <f>IF(('Item Detail'!$L59)="","",'Item Detail'!$L59)</f>
        <v/>
      </c>
      <c r="U53" s="212" t="str">
        <f>IF(('Item Detail'!$K59)="","",'Item Detail'!$K59)</f>
        <v/>
      </c>
      <c r="Z53" s="201" t="str">
        <f>IF(('Item Detail'!$O59)="","",'Item Detail'!$O59)</f>
        <v/>
      </c>
      <c r="AA53" s="201" t="str">
        <f>IF('Item Detail'!$R59=0,$AB53,'Item Detail'!$R59)</f>
        <v/>
      </c>
      <c r="AB53" s="201" t="str">
        <f>IF(('Item Detail'!$Q59)="","",'Item Detail'!$Q59)</f>
        <v/>
      </c>
      <c r="AC53" s="201" t="str">
        <f>IF(('Item Detail'!$AU59)="","",'Item Detail'!$AU59)</f>
        <v/>
      </c>
      <c r="AD53" s="218"/>
      <c r="AF53" s="218"/>
      <c r="AH53" s="213" t="str">
        <f>IF(('Item Detail'!$AH59)="","",'Item Detail'!$AH59)</f>
        <v/>
      </c>
      <c r="AI53" s="213" t="str">
        <f>IF(('Item Detail'!$AG59)="","",'Item Detail'!$AG59)</f>
        <v/>
      </c>
      <c r="AL53" s="214" t="str">
        <f>IF(('Item Detail'!$AL59)="","",'Item Detail'!$AL59)</f>
        <v/>
      </c>
      <c r="AM53" s="214" t="str">
        <f>IF(('Item Detail'!$AQ59)="","",'Item Detail'!$AQ59)</f>
        <v/>
      </c>
      <c r="AN53" s="214" t="str">
        <f>IF(('Item Detail'!$AT59)="","",'Item Detail'!$AT59)</f>
        <v/>
      </c>
    </row>
    <row r="54" spans="2:40" ht="21.95" customHeight="1" x14ac:dyDescent="0.2">
      <c r="B54" s="201" t="str">
        <f>IF(('Item Detail'!$B$6)="","",'Item Detail'!$B$6)</f>
        <v/>
      </c>
      <c r="D54" s="201" t="str">
        <f>IF(('Item Detail'!$J$4)="","",'Item Detail'!$J$4)</f>
        <v/>
      </c>
      <c r="E54" s="209" t="str">
        <f>IF(('Item Detail'!$N60)="","",'Item Detail'!$N60)</f>
        <v>No - By Merchant</v>
      </c>
      <c r="G54" s="201" t="str">
        <f>IF(('Item Detail'!$H$5)="","",'Item Detail'!$H$5)</f>
        <v/>
      </c>
      <c r="H54" s="210" t="str">
        <f>IF(('Item Detail'!$H$4)="","",'Item Detail'!$H$4)</f>
        <v/>
      </c>
      <c r="J54" s="212" t="str">
        <f>IF(('Item Detail'!$H$6)="","",'Item Detail'!$H$6)</f>
        <v/>
      </c>
      <c r="L54" s="201" t="str">
        <f>IF(('Item Detail'!$E60)="","",'Item Detail'!$E60)</f>
        <v/>
      </c>
      <c r="M54" s="201" t="str">
        <f>IF(('Item Detail'!$B60)="","",'Item Detail'!$B60)</f>
        <v/>
      </c>
      <c r="N54" s="201" t="str">
        <f>IF(('Item Detail'!$C60)="","",'Item Detail'!$C60)</f>
        <v/>
      </c>
      <c r="O54" s="201" t="str">
        <f>IF(('Item Detail'!$D60)="","",'Item Detail'!$D60)</f>
        <v/>
      </c>
      <c r="P54" s="201" t="str">
        <f>IF(('Item Detail'!$C$2)="","",'Item Detail'!$C$2)</f>
        <v/>
      </c>
      <c r="Q54" s="284" t="str">
        <f>IF(('Item Detail'!$G60)="","",'Item Detail'!$G60)</f>
        <v/>
      </c>
      <c r="R54" s="212" t="str">
        <f>IF(('Item Detail'!$I60)="","",'Item Detail'!$I60)</f>
        <v/>
      </c>
      <c r="S54" s="212" t="str">
        <f>IF(('Item Detail'!$J60)="","",'Item Detail'!$J60)</f>
        <v/>
      </c>
      <c r="T54" s="212" t="str">
        <f>IF(('Item Detail'!$L60)="","",'Item Detail'!$L60)</f>
        <v/>
      </c>
      <c r="U54" s="212" t="str">
        <f>IF(('Item Detail'!$K60)="","",'Item Detail'!$K60)</f>
        <v/>
      </c>
      <c r="Z54" s="201" t="str">
        <f>IF(('Item Detail'!$O60)="","",'Item Detail'!$O60)</f>
        <v/>
      </c>
      <c r="AA54" s="201" t="str">
        <f>IF('Item Detail'!$R60=0,$AB54,'Item Detail'!$R60)</f>
        <v/>
      </c>
      <c r="AB54" s="201" t="str">
        <f>IF(('Item Detail'!$Q60)="","",'Item Detail'!$Q60)</f>
        <v/>
      </c>
      <c r="AC54" s="201" t="str">
        <f>IF(('Item Detail'!$AU60)="","",'Item Detail'!$AU60)</f>
        <v/>
      </c>
      <c r="AD54" s="218"/>
      <c r="AF54" s="218"/>
      <c r="AH54" s="213" t="str">
        <f>IF(('Item Detail'!$AH60)="","",'Item Detail'!$AH60)</f>
        <v/>
      </c>
      <c r="AI54" s="213" t="str">
        <f>IF(('Item Detail'!$AG60)="","",'Item Detail'!$AG60)</f>
        <v/>
      </c>
      <c r="AL54" s="214" t="str">
        <f>IF(('Item Detail'!$AL60)="","",'Item Detail'!$AL60)</f>
        <v/>
      </c>
      <c r="AM54" s="214" t="str">
        <f>IF(('Item Detail'!$AQ60)="","",'Item Detail'!$AQ60)</f>
        <v/>
      </c>
      <c r="AN54" s="214" t="str">
        <f>IF(('Item Detail'!$AT60)="","",'Item Detail'!$AT60)</f>
        <v/>
      </c>
    </row>
    <row r="55" spans="2:40" ht="21.95" customHeight="1" x14ac:dyDescent="0.2">
      <c r="B55" s="201" t="str">
        <f>IF(('Item Detail'!$B$6)="","",'Item Detail'!$B$6)</f>
        <v/>
      </c>
      <c r="D55" s="201" t="str">
        <f>IF(('Item Detail'!$J$4)="","",'Item Detail'!$J$4)</f>
        <v/>
      </c>
      <c r="E55" s="209" t="str">
        <f>IF(('Item Detail'!$N61)="","",'Item Detail'!$N61)</f>
        <v>No - By Merchant</v>
      </c>
      <c r="G55" s="201" t="str">
        <f>IF(('Item Detail'!$H$5)="","",'Item Detail'!$H$5)</f>
        <v/>
      </c>
      <c r="H55" s="210" t="str">
        <f>IF(('Item Detail'!$H$4)="","",'Item Detail'!$H$4)</f>
        <v/>
      </c>
      <c r="J55" s="212" t="str">
        <f>IF(('Item Detail'!$H$6)="","",'Item Detail'!$H$6)</f>
        <v/>
      </c>
      <c r="L55" s="201" t="str">
        <f>IF(('Item Detail'!$E61)="","",'Item Detail'!$E61)</f>
        <v/>
      </c>
      <c r="M55" s="201" t="str">
        <f>IF(('Item Detail'!$B61)="","",'Item Detail'!$B61)</f>
        <v/>
      </c>
      <c r="N55" s="201" t="str">
        <f>IF(('Item Detail'!$C61)="","",'Item Detail'!$C61)</f>
        <v/>
      </c>
      <c r="O55" s="201" t="str">
        <f>IF(('Item Detail'!$D61)="","",'Item Detail'!$D61)</f>
        <v/>
      </c>
      <c r="P55" s="201" t="str">
        <f>IF(('Item Detail'!$C$2)="","",'Item Detail'!$C$2)</f>
        <v/>
      </c>
      <c r="Q55" s="284" t="str">
        <f>IF(('Item Detail'!$G61)="","",'Item Detail'!$G61)</f>
        <v/>
      </c>
      <c r="R55" s="212" t="str">
        <f>IF(('Item Detail'!$I61)="","",'Item Detail'!$I61)</f>
        <v/>
      </c>
      <c r="S55" s="212" t="str">
        <f>IF(('Item Detail'!$J61)="","",'Item Detail'!$J61)</f>
        <v/>
      </c>
      <c r="T55" s="212" t="str">
        <f>IF(('Item Detail'!$L61)="","",'Item Detail'!$L61)</f>
        <v/>
      </c>
      <c r="U55" s="212" t="str">
        <f>IF(('Item Detail'!$K61)="","",'Item Detail'!$K61)</f>
        <v/>
      </c>
      <c r="Z55" s="201" t="str">
        <f>IF(('Item Detail'!$O61)="","",'Item Detail'!$O61)</f>
        <v/>
      </c>
      <c r="AA55" s="201" t="str">
        <f>IF('Item Detail'!$R61=0,$AB55,'Item Detail'!$R61)</f>
        <v/>
      </c>
      <c r="AB55" s="201" t="str">
        <f>IF(('Item Detail'!$Q61)="","",'Item Detail'!$Q61)</f>
        <v/>
      </c>
      <c r="AC55" s="201" t="str">
        <f>IF(('Item Detail'!$AU61)="","",'Item Detail'!$AU61)</f>
        <v/>
      </c>
      <c r="AD55" s="218"/>
      <c r="AF55" s="218"/>
      <c r="AH55" s="213" t="str">
        <f>IF(('Item Detail'!$AH61)="","",'Item Detail'!$AH61)</f>
        <v/>
      </c>
      <c r="AI55" s="213" t="str">
        <f>IF(('Item Detail'!$AG61)="","",'Item Detail'!$AG61)</f>
        <v/>
      </c>
      <c r="AL55" s="214" t="str">
        <f>IF(('Item Detail'!$AL61)="","",'Item Detail'!$AL61)</f>
        <v/>
      </c>
      <c r="AM55" s="214" t="str">
        <f>IF(('Item Detail'!$AQ61)="","",'Item Detail'!$AQ61)</f>
        <v/>
      </c>
      <c r="AN55" s="214" t="str">
        <f>IF(('Item Detail'!$AT61)="","",'Item Detail'!$AT61)</f>
        <v/>
      </c>
    </row>
    <row r="56" spans="2:40" ht="21.95" customHeight="1" x14ac:dyDescent="0.2">
      <c r="B56" s="201" t="str">
        <f>IF(('Item Detail'!$B$6)="","",'Item Detail'!$B$6)</f>
        <v/>
      </c>
      <c r="D56" s="201" t="str">
        <f>IF(('Item Detail'!$J$4)="","",'Item Detail'!$J$4)</f>
        <v/>
      </c>
      <c r="E56" s="209" t="str">
        <f>IF(('Item Detail'!$N62)="","",'Item Detail'!$N62)</f>
        <v>No - By Merchant</v>
      </c>
      <c r="G56" s="201" t="str">
        <f>IF(('Item Detail'!$H$5)="","",'Item Detail'!$H$5)</f>
        <v/>
      </c>
      <c r="H56" s="210" t="str">
        <f>IF(('Item Detail'!$H$4)="","",'Item Detail'!$H$4)</f>
        <v/>
      </c>
      <c r="J56" s="212" t="str">
        <f>IF(('Item Detail'!$H$6)="","",'Item Detail'!$H$6)</f>
        <v/>
      </c>
      <c r="L56" s="201" t="str">
        <f>IF(('Item Detail'!$E62)="","",'Item Detail'!$E62)</f>
        <v/>
      </c>
      <c r="M56" s="201" t="str">
        <f>IF(('Item Detail'!$B62)="","",'Item Detail'!$B62)</f>
        <v/>
      </c>
      <c r="N56" s="201" t="str">
        <f>IF(('Item Detail'!$C62)="","",'Item Detail'!$C62)</f>
        <v/>
      </c>
      <c r="O56" s="201" t="str">
        <f>IF(('Item Detail'!$D62)="","",'Item Detail'!$D62)</f>
        <v/>
      </c>
      <c r="P56" s="201" t="str">
        <f>IF(('Item Detail'!$C$2)="","",'Item Detail'!$C$2)</f>
        <v/>
      </c>
      <c r="Q56" s="284" t="str">
        <f>IF(('Item Detail'!$G62)="","",'Item Detail'!$G62)</f>
        <v/>
      </c>
      <c r="R56" s="212" t="str">
        <f>IF(('Item Detail'!$I62)="","",'Item Detail'!$I62)</f>
        <v/>
      </c>
      <c r="S56" s="212" t="str">
        <f>IF(('Item Detail'!$J62)="","",'Item Detail'!$J62)</f>
        <v/>
      </c>
      <c r="T56" s="212" t="str">
        <f>IF(('Item Detail'!$L62)="","",'Item Detail'!$L62)</f>
        <v/>
      </c>
      <c r="U56" s="212" t="str">
        <f>IF(('Item Detail'!$K62)="","",'Item Detail'!$K62)</f>
        <v/>
      </c>
      <c r="Z56" s="201" t="str">
        <f>IF(('Item Detail'!$O62)="","",'Item Detail'!$O62)</f>
        <v/>
      </c>
      <c r="AA56" s="201" t="str">
        <f>IF('Item Detail'!$R62=0,$AB56,'Item Detail'!$R62)</f>
        <v/>
      </c>
      <c r="AB56" s="201" t="str">
        <f>IF(('Item Detail'!$Q62)="","",'Item Detail'!$Q62)</f>
        <v/>
      </c>
      <c r="AC56" s="201" t="str">
        <f>IF(('Item Detail'!$AU62)="","",'Item Detail'!$AU62)</f>
        <v/>
      </c>
      <c r="AD56" s="218"/>
      <c r="AF56" s="218"/>
      <c r="AH56" s="213" t="str">
        <f>IF(('Item Detail'!$AH62)="","",'Item Detail'!$AH62)</f>
        <v/>
      </c>
      <c r="AI56" s="213" t="str">
        <f>IF(('Item Detail'!$AG62)="","",'Item Detail'!$AG62)</f>
        <v/>
      </c>
      <c r="AL56" s="214" t="str">
        <f>IF(('Item Detail'!$AL62)="","",'Item Detail'!$AL62)</f>
        <v/>
      </c>
      <c r="AM56" s="214" t="str">
        <f>IF(('Item Detail'!$AQ62)="","",'Item Detail'!$AQ62)</f>
        <v/>
      </c>
      <c r="AN56" s="214" t="str">
        <f>IF(('Item Detail'!$AT62)="","",'Item Detail'!$AT62)</f>
        <v/>
      </c>
    </row>
    <row r="57" spans="2:40" ht="21.95" customHeight="1" x14ac:dyDescent="0.2">
      <c r="B57" s="201" t="str">
        <f>IF(('Item Detail'!$B$6)="","",'Item Detail'!$B$6)</f>
        <v/>
      </c>
      <c r="D57" s="201" t="str">
        <f>IF(('Item Detail'!$J$4)="","",'Item Detail'!$J$4)</f>
        <v/>
      </c>
      <c r="E57" s="209" t="str">
        <f>IF(('Item Detail'!$N63)="","",'Item Detail'!$N63)</f>
        <v>No - By Merchant</v>
      </c>
      <c r="G57" s="201" t="str">
        <f>IF(('Item Detail'!$H$5)="","",'Item Detail'!$H$5)</f>
        <v/>
      </c>
      <c r="H57" s="210" t="str">
        <f>IF(('Item Detail'!$H$4)="","",'Item Detail'!$H$4)</f>
        <v/>
      </c>
      <c r="J57" s="212" t="str">
        <f>IF(('Item Detail'!$H$6)="","",'Item Detail'!$H$6)</f>
        <v/>
      </c>
      <c r="L57" s="201" t="str">
        <f>IF(('Item Detail'!$E63)="","",'Item Detail'!$E63)</f>
        <v/>
      </c>
      <c r="M57" s="201" t="str">
        <f>IF(('Item Detail'!$B63)="","",'Item Detail'!$B63)</f>
        <v/>
      </c>
      <c r="N57" s="201" t="str">
        <f>IF(('Item Detail'!$C63)="","",'Item Detail'!$C63)</f>
        <v/>
      </c>
      <c r="O57" s="201" t="str">
        <f>IF(('Item Detail'!$D63)="","",'Item Detail'!$D63)</f>
        <v/>
      </c>
      <c r="P57" s="201" t="str">
        <f>IF(('Item Detail'!$C$2)="","",'Item Detail'!$C$2)</f>
        <v/>
      </c>
      <c r="Q57" s="284" t="str">
        <f>IF(('Item Detail'!$G63)="","",'Item Detail'!$G63)</f>
        <v/>
      </c>
      <c r="R57" s="212" t="str">
        <f>IF(('Item Detail'!$I63)="","",'Item Detail'!$I63)</f>
        <v/>
      </c>
      <c r="S57" s="212" t="str">
        <f>IF(('Item Detail'!$J63)="","",'Item Detail'!$J63)</f>
        <v/>
      </c>
      <c r="T57" s="212" t="str">
        <f>IF(('Item Detail'!$L63)="","",'Item Detail'!$L63)</f>
        <v/>
      </c>
      <c r="U57" s="212" t="str">
        <f>IF(('Item Detail'!$K63)="","",'Item Detail'!$K63)</f>
        <v/>
      </c>
      <c r="Z57" s="201" t="str">
        <f>IF(('Item Detail'!$O63)="","",'Item Detail'!$O63)</f>
        <v/>
      </c>
      <c r="AA57" s="201" t="str">
        <f>IF('Item Detail'!$R63=0,$AB57,'Item Detail'!$R63)</f>
        <v/>
      </c>
      <c r="AB57" s="201" t="str">
        <f>IF(('Item Detail'!$Q63)="","",'Item Detail'!$Q63)</f>
        <v/>
      </c>
      <c r="AC57" s="201" t="str">
        <f>IF(('Item Detail'!$AU63)="","",'Item Detail'!$AU63)</f>
        <v/>
      </c>
      <c r="AD57" s="218"/>
      <c r="AF57" s="218"/>
      <c r="AH57" s="213" t="str">
        <f>IF(('Item Detail'!$AH63)="","",'Item Detail'!$AH63)</f>
        <v/>
      </c>
      <c r="AI57" s="213" t="str">
        <f>IF(('Item Detail'!$AG63)="","",'Item Detail'!$AG63)</f>
        <v/>
      </c>
      <c r="AL57" s="214" t="str">
        <f>IF(('Item Detail'!$AL63)="","",'Item Detail'!$AL63)</f>
        <v/>
      </c>
      <c r="AM57" s="214" t="str">
        <f>IF(('Item Detail'!$AQ63)="","",'Item Detail'!$AQ63)</f>
        <v/>
      </c>
      <c r="AN57" s="214" t="str">
        <f>IF(('Item Detail'!$AT63)="","",'Item Detail'!$AT63)</f>
        <v/>
      </c>
    </row>
    <row r="58" spans="2:40" ht="21.95" customHeight="1" x14ac:dyDescent="0.2">
      <c r="B58" s="201" t="str">
        <f>IF(('Item Detail'!$B$6)="","",'Item Detail'!$B$6)</f>
        <v/>
      </c>
      <c r="D58" s="201" t="str">
        <f>IF(('Item Detail'!$J$4)="","",'Item Detail'!$J$4)</f>
        <v/>
      </c>
      <c r="E58" s="209" t="str">
        <f>IF(('Item Detail'!$N64)="","",'Item Detail'!$N64)</f>
        <v>No - By Merchant</v>
      </c>
      <c r="G58" s="201" t="str">
        <f>IF(('Item Detail'!$H$5)="","",'Item Detail'!$H$5)</f>
        <v/>
      </c>
      <c r="H58" s="210" t="str">
        <f>IF(('Item Detail'!$H$4)="","",'Item Detail'!$H$4)</f>
        <v/>
      </c>
      <c r="J58" s="212" t="str">
        <f>IF(('Item Detail'!$H$6)="","",'Item Detail'!$H$6)</f>
        <v/>
      </c>
      <c r="L58" s="201" t="str">
        <f>IF(('Item Detail'!$E64)="","",'Item Detail'!$E64)</f>
        <v/>
      </c>
      <c r="M58" s="201" t="str">
        <f>IF(('Item Detail'!$B64)="","",'Item Detail'!$B64)</f>
        <v/>
      </c>
      <c r="N58" s="201" t="str">
        <f>IF(('Item Detail'!$C64)="","",'Item Detail'!$C64)</f>
        <v/>
      </c>
      <c r="O58" s="201" t="str">
        <f>IF(('Item Detail'!$D64)="","",'Item Detail'!$D64)</f>
        <v/>
      </c>
      <c r="P58" s="201" t="str">
        <f>IF(('Item Detail'!$C$2)="","",'Item Detail'!$C$2)</f>
        <v/>
      </c>
      <c r="Q58" s="284" t="str">
        <f>IF(('Item Detail'!$G64)="","",'Item Detail'!$G64)</f>
        <v/>
      </c>
      <c r="R58" s="212" t="str">
        <f>IF(('Item Detail'!$I64)="","",'Item Detail'!$I64)</f>
        <v/>
      </c>
      <c r="S58" s="212" t="str">
        <f>IF(('Item Detail'!$J64)="","",'Item Detail'!$J64)</f>
        <v/>
      </c>
      <c r="T58" s="212" t="str">
        <f>IF(('Item Detail'!$L64)="","",'Item Detail'!$L64)</f>
        <v/>
      </c>
      <c r="U58" s="212" t="str">
        <f>IF(('Item Detail'!$K64)="","",'Item Detail'!$K64)</f>
        <v/>
      </c>
      <c r="Z58" s="201" t="str">
        <f>IF(('Item Detail'!$O64)="","",'Item Detail'!$O64)</f>
        <v/>
      </c>
      <c r="AA58" s="201" t="str">
        <f>IF('Item Detail'!$R64=0,$AB58,'Item Detail'!$R64)</f>
        <v/>
      </c>
      <c r="AB58" s="201" t="str">
        <f>IF(('Item Detail'!$Q64)="","",'Item Detail'!$Q64)</f>
        <v/>
      </c>
      <c r="AC58" s="201" t="str">
        <f>IF(('Item Detail'!$AU64)="","",'Item Detail'!$AU64)</f>
        <v/>
      </c>
      <c r="AD58" s="218"/>
      <c r="AF58" s="218"/>
      <c r="AH58" s="213" t="str">
        <f>IF(('Item Detail'!$AH64)="","",'Item Detail'!$AH64)</f>
        <v/>
      </c>
      <c r="AI58" s="213" t="str">
        <f>IF(('Item Detail'!$AG64)="","",'Item Detail'!$AG64)</f>
        <v/>
      </c>
      <c r="AL58" s="214" t="str">
        <f>IF(('Item Detail'!$AL64)="","",'Item Detail'!$AL64)</f>
        <v/>
      </c>
      <c r="AM58" s="214" t="str">
        <f>IF(('Item Detail'!$AQ64)="","",'Item Detail'!$AQ64)</f>
        <v/>
      </c>
      <c r="AN58" s="214" t="str">
        <f>IF(('Item Detail'!$AT64)="","",'Item Detail'!$AT64)</f>
        <v/>
      </c>
    </row>
    <row r="59" spans="2:40" ht="21.95" customHeight="1" x14ac:dyDescent="0.2">
      <c r="B59" s="201" t="str">
        <f>IF(('Item Detail'!$B$6)="","",'Item Detail'!$B$6)</f>
        <v/>
      </c>
      <c r="D59" s="201" t="str">
        <f>IF(('Item Detail'!$J$4)="","",'Item Detail'!$J$4)</f>
        <v/>
      </c>
      <c r="E59" s="209" t="str">
        <f>IF(('Item Detail'!$N65)="","",'Item Detail'!$N65)</f>
        <v>No - By Merchant</v>
      </c>
      <c r="G59" s="201" t="str">
        <f>IF(('Item Detail'!$H$5)="","",'Item Detail'!$H$5)</f>
        <v/>
      </c>
      <c r="H59" s="210" t="str">
        <f>IF(('Item Detail'!$H$4)="","",'Item Detail'!$H$4)</f>
        <v/>
      </c>
      <c r="J59" s="212" t="str">
        <f>IF(('Item Detail'!$H$6)="","",'Item Detail'!$H$6)</f>
        <v/>
      </c>
      <c r="L59" s="201" t="str">
        <f>IF(('Item Detail'!$E65)="","",'Item Detail'!$E65)</f>
        <v/>
      </c>
      <c r="M59" s="201" t="str">
        <f>IF(('Item Detail'!$B65)="","",'Item Detail'!$B65)</f>
        <v/>
      </c>
      <c r="N59" s="201" t="str">
        <f>IF(('Item Detail'!$C65)="","",'Item Detail'!$C65)</f>
        <v/>
      </c>
      <c r="O59" s="201" t="str">
        <f>IF(('Item Detail'!$D65)="","",'Item Detail'!$D65)</f>
        <v/>
      </c>
      <c r="P59" s="201" t="str">
        <f>IF(('Item Detail'!$C$2)="","",'Item Detail'!$C$2)</f>
        <v/>
      </c>
      <c r="Q59" s="284" t="str">
        <f>IF(('Item Detail'!$G65)="","",'Item Detail'!$G65)</f>
        <v/>
      </c>
      <c r="R59" s="212" t="str">
        <f>IF(('Item Detail'!$I65)="","",'Item Detail'!$I65)</f>
        <v/>
      </c>
      <c r="S59" s="212" t="str">
        <f>IF(('Item Detail'!$J65)="","",'Item Detail'!$J65)</f>
        <v/>
      </c>
      <c r="T59" s="212" t="str">
        <f>IF(('Item Detail'!$L65)="","",'Item Detail'!$L65)</f>
        <v/>
      </c>
      <c r="U59" s="212" t="str">
        <f>IF(('Item Detail'!$K65)="","",'Item Detail'!$K65)</f>
        <v/>
      </c>
      <c r="Z59" s="201" t="str">
        <f>IF(('Item Detail'!$O65)="","",'Item Detail'!$O65)</f>
        <v/>
      </c>
      <c r="AA59" s="201" t="str">
        <f>IF('Item Detail'!$R65=0,$AB59,'Item Detail'!$R65)</f>
        <v/>
      </c>
      <c r="AB59" s="201" t="str">
        <f>IF(('Item Detail'!$Q65)="","",'Item Detail'!$Q65)</f>
        <v/>
      </c>
      <c r="AC59" s="201" t="str">
        <f>IF(('Item Detail'!$AU65)="","",'Item Detail'!$AU65)</f>
        <v/>
      </c>
      <c r="AD59" s="218"/>
      <c r="AF59" s="218"/>
      <c r="AH59" s="213" t="str">
        <f>IF(('Item Detail'!$AH65)="","",'Item Detail'!$AH65)</f>
        <v/>
      </c>
      <c r="AI59" s="213" t="str">
        <f>IF(('Item Detail'!$AG65)="","",'Item Detail'!$AG65)</f>
        <v/>
      </c>
      <c r="AL59" s="214" t="str">
        <f>IF(('Item Detail'!$AL65)="","",'Item Detail'!$AL65)</f>
        <v/>
      </c>
      <c r="AM59" s="214" t="str">
        <f>IF(('Item Detail'!$AQ65)="","",'Item Detail'!$AQ65)</f>
        <v/>
      </c>
      <c r="AN59" s="214" t="str">
        <f>IF(('Item Detail'!$AT65)="","",'Item Detail'!$AT65)</f>
        <v/>
      </c>
    </row>
    <row r="60" spans="2:40" ht="21.95" customHeight="1" x14ac:dyDescent="0.2">
      <c r="B60" s="201" t="str">
        <f>IF(('Item Detail'!$B$6)="","",'Item Detail'!$B$6)</f>
        <v/>
      </c>
      <c r="D60" s="201" t="str">
        <f>IF(('Item Detail'!$J$4)="","",'Item Detail'!$J$4)</f>
        <v/>
      </c>
      <c r="E60" s="209" t="str">
        <f>IF(('Item Detail'!$N66)="","",'Item Detail'!$N66)</f>
        <v>No - By Merchant</v>
      </c>
      <c r="G60" s="201" t="str">
        <f>IF(('Item Detail'!$H$5)="","",'Item Detail'!$H$5)</f>
        <v/>
      </c>
      <c r="H60" s="210" t="str">
        <f>IF(('Item Detail'!$H$4)="","",'Item Detail'!$H$4)</f>
        <v/>
      </c>
      <c r="J60" s="212" t="str">
        <f>IF(('Item Detail'!$H$6)="","",'Item Detail'!$H$6)</f>
        <v/>
      </c>
      <c r="L60" s="201" t="str">
        <f>IF(('Item Detail'!$E66)="","",'Item Detail'!$E66)</f>
        <v/>
      </c>
      <c r="M60" s="201" t="str">
        <f>IF(('Item Detail'!$B66)="","",'Item Detail'!$B66)</f>
        <v/>
      </c>
      <c r="N60" s="201" t="str">
        <f>IF(('Item Detail'!$C66)="","",'Item Detail'!$C66)</f>
        <v/>
      </c>
      <c r="O60" s="201" t="str">
        <f>IF(('Item Detail'!$D66)="","",'Item Detail'!$D66)</f>
        <v/>
      </c>
      <c r="P60" s="201" t="str">
        <f>IF(('Item Detail'!$C$2)="","",'Item Detail'!$C$2)</f>
        <v/>
      </c>
      <c r="Q60" s="284" t="str">
        <f>IF(('Item Detail'!$G66)="","",'Item Detail'!$G66)</f>
        <v/>
      </c>
      <c r="R60" s="212" t="str">
        <f>IF(('Item Detail'!$I66)="","",'Item Detail'!$I66)</f>
        <v/>
      </c>
      <c r="S60" s="212" t="str">
        <f>IF(('Item Detail'!$J66)="","",'Item Detail'!$J66)</f>
        <v/>
      </c>
      <c r="T60" s="212" t="str">
        <f>IF(('Item Detail'!$L66)="","",'Item Detail'!$L66)</f>
        <v/>
      </c>
      <c r="U60" s="212" t="str">
        <f>IF(('Item Detail'!$K66)="","",'Item Detail'!$K66)</f>
        <v/>
      </c>
      <c r="Z60" s="201" t="str">
        <f>IF(('Item Detail'!$O66)="","",'Item Detail'!$O66)</f>
        <v/>
      </c>
      <c r="AA60" s="201" t="str">
        <f>IF('Item Detail'!$R66=0,$AB60,'Item Detail'!$R66)</f>
        <v/>
      </c>
      <c r="AB60" s="201" t="str">
        <f>IF(('Item Detail'!$Q66)="","",'Item Detail'!$Q66)</f>
        <v/>
      </c>
      <c r="AC60" s="201" t="str">
        <f>IF(('Item Detail'!$AU66)="","",'Item Detail'!$AU66)</f>
        <v/>
      </c>
      <c r="AD60" s="218"/>
      <c r="AF60" s="218"/>
      <c r="AH60" s="213" t="str">
        <f>IF(('Item Detail'!$AH66)="","",'Item Detail'!$AH66)</f>
        <v/>
      </c>
      <c r="AI60" s="213" t="str">
        <f>IF(('Item Detail'!$AG66)="","",'Item Detail'!$AG66)</f>
        <v/>
      </c>
      <c r="AL60" s="214" t="str">
        <f>IF(('Item Detail'!$AL66)="","",'Item Detail'!$AL66)</f>
        <v/>
      </c>
      <c r="AM60" s="214" t="str">
        <f>IF(('Item Detail'!$AQ66)="","",'Item Detail'!$AQ66)</f>
        <v/>
      </c>
      <c r="AN60" s="214" t="str">
        <f>IF(('Item Detail'!$AT66)="","",'Item Detail'!$AT66)</f>
        <v/>
      </c>
    </row>
    <row r="61" spans="2:40" ht="21.95" customHeight="1" x14ac:dyDescent="0.2">
      <c r="B61" s="201" t="str">
        <f>IF(('Item Detail'!$B$6)="","",'Item Detail'!$B$6)</f>
        <v/>
      </c>
      <c r="D61" s="201" t="str">
        <f>IF(('Item Detail'!$J$4)="","",'Item Detail'!$J$4)</f>
        <v/>
      </c>
      <c r="E61" s="209" t="str">
        <f>IF(('Item Detail'!$N67)="","",'Item Detail'!$N67)</f>
        <v>No - By Merchant</v>
      </c>
      <c r="G61" s="201" t="str">
        <f>IF(('Item Detail'!$H$5)="","",'Item Detail'!$H$5)</f>
        <v/>
      </c>
      <c r="H61" s="210" t="str">
        <f>IF(('Item Detail'!$H$4)="","",'Item Detail'!$H$4)</f>
        <v/>
      </c>
      <c r="J61" s="212" t="str">
        <f>IF(('Item Detail'!$H$6)="","",'Item Detail'!$H$6)</f>
        <v/>
      </c>
      <c r="L61" s="201" t="str">
        <f>IF(('Item Detail'!$E67)="","",'Item Detail'!$E67)</f>
        <v/>
      </c>
      <c r="M61" s="201" t="str">
        <f>IF(('Item Detail'!$B67)="","",'Item Detail'!$B67)</f>
        <v/>
      </c>
      <c r="N61" s="201" t="str">
        <f>IF(('Item Detail'!$C67)="","",'Item Detail'!$C67)</f>
        <v/>
      </c>
      <c r="O61" s="201" t="str">
        <f>IF(('Item Detail'!$D67)="","",'Item Detail'!$D67)</f>
        <v/>
      </c>
      <c r="P61" s="201" t="str">
        <f>IF(('Item Detail'!$C$2)="","",'Item Detail'!$C$2)</f>
        <v/>
      </c>
      <c r="Q61" s="284" t="str">
        <f>IF(('Item Detail'!$G67)="","",'Item Detail'!$G67)</f>
        <v/>
      </c>
      <c r="R61" s="212" t="str">
        <f>IF(('Item Detail'!$I67)="","",'Item Detail'!$I67)</f>
        <v/>
      </c>
      <c r="S61" s="212" t="str">
        <f>IF(('Item Detail'!$J67)="","",'Item Detail'!$J67)</f>
        <v/>
      </c>
      <c r="T61" s="212" t="str">
        <f>IF(('Item Detail'!$L67)="","",'Item Detail'!$L67)</f>
        <v/>
      </c>
      <c r="U61" s="212" t="str">
        <f>IF(('Item Detail'!$K67)="","",'Item Detail'!$K67)</f>
        <v/>
      </c>
      <c r="Z61" s="201" t="str">
        <f>IF(('Item Detail'!$O67)="","",'Item Detail'!$O67)</f>
        <v/>
      </c>
      <c r="AA61" s="201" t="str">
        <f>IF('Item Detail'!$R67=0,$AB61,'Item Detail'!$R67)</f>
        <v/>
      </c>
      <c r="AB61" s="201" t="str">
        <f>IF(('Item Detail'!$Q67)="","",'Item Detail'!$Q67)</f>
        <v/>
      </c>
      <c r="AC61" s="201" t="str">
        <f>IF(('Item Detail'!$AU67)="","",'Item Detail'!$AU67)</f>
        <v/>
      </c>
      <c r="AD61" s="218"/>
      <c r="AF61" s="218"/>
      <c r="AH61" s="213" t="str">
        <f>IF(('Item Detail'!$AH67)="","",'Item Detail'!$AH67)</f>
        <v/>
      </c>
      <c r="AI61" s="213" t="str">
        <f>IF(('Item Detail'!$AG67)="","",'Item Detail'!$AG67)</f>
        <v/>
      </c>
      <c r="AL61" s="214" t="str">
        <f>IF(('Item Detail'!$AL67)="","",'Item Detail'!$AL67)</f>
        <v/>
      </c>
      <c r="AM61" s="214" t="str">
        <f>IF(('Item Detail'!$AQ67)="","",'Item Detail'!$AQ67)</f>
        <v/>
      </c>
      <c r="AN61" s="214" t="str">
        <f>IF(('Item Detail'!$AT67)="","",'Item Detail'!$AT67)</f>
        <v/>
      </c>
    </row>
    <row r="62" spans="2:40" ht="21.95" customHeight="1" x14ac:dyDescent="0.2">
      <c r="B62" s="201" t="str">
        <f>IF(('Item Detail'!$B$6)="","",'Item Detail'!$B$6)</f>
        <v/>
      </c>
      <c r="D62" s="201" t="str">
        <f>IF(('Item Detail'!$J$4)="","",'Item Detail'!$J$4)</f>
        <v/>
      </c>
      <c r="E62" s="209" t="str">
        <f>IF(('Item Detail'!$N68)="","",'Item Detail'!$N68)</f>
        <v>No - By Merchant</v>
      </c>
      <c r="G62" s="201" t="str">
        <f>IF(('Item Detail'!$H$5)="","",'Item Detail'!$H$5)</f>
        <v/>
      </c>
      <c r="H62" s="210" t="str">
        <f>IF(('Item Detail'!$H$4)="","",'Item Detail'!$H$4)</f>
        <v/>
      </c>
      <c r="J62" s="212" t="str">
        <f>IF(('Item Detail'!$H$6)="","",'Item Detail'!$H$6)</f>
        <v/>
      </c>
      <c r="L62" s="201" t="str">
        <f>IF(('Item Detail'!$E68)="","",'Item Detail'!$E68)</f>
        <v/>
      </c>
      <c r="M62" s="201" t="str">
        <f>IF(('Item Detail'!$B68)="","",'Item Detail'!$B68)</f>
        <v/>
      </c>
      <c r="N62" s="201" t="str">
        <f>IF(('Item Detail'!$C68)="","",'Item Detail'!$C68)</f>
        <v/>
      </c>
      <c r="O62" s="201" t="str">
        <f>IF(('Item Detail'!$D68)="","",'Item Detail'!$D68)</f>
        <v/>
      </c>
      <c r="P62" s="201" t="str">
        <f>IF(('Item Detail'!$C$2)="","",'Item Detail'!$C$2)</f>
        <v/>
      </c>
      <c r="Q62" s="284" t="str">
        <f>IF(('Item Detail'!$G68)="","",'Item Detail'!$G68)</f>
        <v/>
      </c>
      <c r="R62" s="212" t="str">
        <f>IF(('Item Detail'!$I68)="","",'Item Detail'!$I68)</f>
        <v/>
      </c>
      <c r="S62" s="212" t="str">
        <f>IF(('Item Detail'!$J68)="","",'Item Detail'!$J68)</f>
        <v/>
      </c>
      <c r="T62" s="212" t="str">
        <f>IF(('Item Detail'!$L68)="","",'Item Detail'!$L68)</f>
        <v/>
      </c>
      <c r="U62" s="212" t="str">
        <f>IF(('Item Detail'!$K68)="","",'Item Detail'!$K68)</f>
        <v/>
      </c>
      <c r="Z62" s="201" t="str">
        <f>IF(('Item Detail'!$O68)="","",'Item Detail'!$O68)</f>
        <v/>
      </c>
      <c r="AA62" s="201" t="str">
        <f>IF('Item Detail'!$R68=0,$AB62,'Item Detail'!$R68)</f>
        <v/>
      </c>
      <c r="AB62" s="201" t="str">
        <f>IF(('Item Detail'!$Q68)="","",'Item Detail'!$Q68)</f>
        <v/>
      </c>
      <c r="AC62" s="201" t="str">
        <f>IF(('Item Detail'!$AU68)="","",'Item Detail'!$AU68)</f>
        <v/>
      </c>
      <c r="AD62" s="218"/>
      <c r="AF62" s="218"/>
      <c r="AH62" s="213" t="str">
        <f>IF(('Item Detail'!$AH68)="","",'Item Detail'!$AH68)</f>
        <v/>
      </c>
      <c r="AI62" s="213" t="str">
        <f>IF(('Item Detail'!$AG68)="","",'Item Detail'!$AG68)</f>
        <v/>
      </c>
      <c r="AL62" s="214" t="str">
        <f>IF(('Item Detail'!$AL68)="","",'Item Detail'!$AL68)</f>
        <v/>
      </c>
      <c r="AM62" s="214" t="str">
        <f>IF(('Item Detail'!$AQ68)="","",'Item Detail'!$AQ68)</f>
        <v/>
      </c>
      <c r="AN62" s="214" t="str">
        <f>IF(('Item Detail'!$AT68)="","",'Item Detail'!$AT68)</f>
        <v/>
      </c>
    </row>
    <row r="63" spans="2:40" ht="21.95" customHeight="1" x14ac:dyDescent="0.2">
      <c r="B63" s="201" t="str">
        <f>IF(('Item Detail'!$B$6)="","",'Item Detail'!$B$6)</f>
        <v/>
      </c>
      <c r="D63" s="201" t="str">
        <f>IF(('Item Detail'!$J$4)="","",'Item Detail'!$J$4)</f>
        <v/>
      </c>
      <c r="E63" s="209" t="str">
        <f>IF(('Item Detail'!$N69)="","",'Item Detail'!$N69)</f>
        <v>No - By Merchant</v>
      </c>
      <c r="G63" s="201" t="str">
        <f>IF(('Item Detail'!$H$5)="","",'Item Detail'!$H$5)</f>
        <v/>
      </c>
      <c r="H63" s="210" t="str">
        <f>IF(('Item Detail'!$H$4)="","",'Item Detail'!$H$4)</f>
        <v/>
      </c>
      <c r="J63" s="212" t="str">
        <f>IF(('Item Detail'!$H$6)="","",'Item Detail'!$H$6)</f>
        <v/>
      </c>
      <c r="L63" s="201" t="str">
        <f>IF(('Item Detail'!$E69)="","",'Item Detail'!$E69)</f>
        <v/>
      </c>
      <c r="M63" s="201" t="str">
        <f>IF(('Item Detail'!$B69)="","",'Item Detail'!$B69)</f>
        <v/>
      </c>
      <c r="N63" s="201" t="str">
        <f>IF(('Item Detail'!$C69)="","",'Item Detail'!$C69)</f>
        <v/>
      </c>
      <c r="O63" s="201" t="str">
        <f>IF(('Item Detail'!$D69)="","",'Item Detail'!$D69)</f>
        <v/>
      </c>
      <c r="P63" s="201" t="str">
        <f>IF(('Item Detail'!$C$2)="","",'Item Detail'!$C$2)</f>
        <v/>
      </c>
      <c r="Q63" s="284" t="str">
        <f>IF(('Item Detail'!$G69)="","",'Item Detail'!$G69)</f>
        <v/>
      </c>
      <c r="R63" s="212" t="str">
        <f>IF(('Item Detail'!$I69)="","",'Item Detail'!$I69)</f>
        <v/>
      </c>
      <c r="S63" s="212" t="str">
        <f>IF(('Item Detail'!$J69)="","",'Item Detail'!$J69)</f>
        <v/>
      </c>
      <c r="T63" s="212" t="str">
        <f>IF(('Item Detail'!$L69)="","",'Item Detail'!$L69)</f>
        <v/>
      </c>
      <c r="U63" s="212" t="str">
        <f>IF(('Item Detail'!$K69)="","",'Item Detail'!$K69)</f>
        <v/>
      </c>
      <c r="Z63" s="201" t="str">
        <f>IF(('Item Detail'!$O69)="","",'Item Detail'!$O69)</f>
        <v/>
      </c>
      <c r="AA63" s="201" t="str">
        <f>IF('Item Detail'!$R69=0,$AB63,'Item Detail'!$R69)</f>
        <v/>
      </c>
      <c r="AB63" s="201" t="str">
        <f>IF(('Item Detail'!$Q69)="","",'Item Detail'!$Q69)</f>
        <v/>
      </c>
      <c r="AC63" s="201" t="str">
        <f>IF(('Item Detail'!$AU69)="","",'Item Detail'!$AU69)</f>
        <v/>
      </c>
      <c r="AD63" s="218"/>
      <c r="AF63" s="218"/>
      <c r="AH63" s="213" t="str">
        <f>IF(('Item Detail'!$AH69)="","",'Item Detail'!$AH69)</f>
        <v/>
      </c>
      <c r="AI63" s="213" t="str">
        <f>IF(('Item Detail'!$AG69)="","",'Item Detail'!$AG69)</f>
        <v/>
      </c>
      <c r="AL63" s="214" t="str">
        <f>IF(('Item Detail'!$AL69)="","",'Item Detail'!$AL69)</f>
        <v/>
      </c>
      <c r="AM63" s="214" t="str">
        <f>IF(('Item Detail'!$AQ69)="","",'Item Detail'!$AQ69)</f>
        <v/>
      </c>
      <c r="AN63" s="214" t="str">
        <f>IF(('Item Detail'!$AT69)="","",'Item Detail'!$AT69)</f>
        <v/>
      </c>
    </row>
    <row r="64" spans="2:40" ht="21.95" customHeight="1" x14ac:dyDescent="0.2">
      <c r="B64" s="201" t="str">
        <f>IF(('Item Detail'!$B$6)="","",'Item Detail'!$B$6)</f>
        <v/>
      </c>
      <c r="D64" s="201" t="str">
        <f>IF(('Item Detail'!$J$4)="","",'Item Detail'!$J$4)</f>
        <v/>
      </c>
      <c r="E64" s="209" t="str">
        <f>IF(('Item Detail'!$N70)="","",'Item Detail'!$N70)</f>
        <v>No - By Merchant</v>
      </c>
      <c r="G64" s="201" t="str">
        <f>IF(('Item Detail'!$H$5)="","",'Item Detail'!$H$5)</f>
        <v/>
      </c>
      <c r="H64" s="210" t="str">
        <f>IF(('Item Detail'!$H$4)="","",'Item Detail'!$H$4)</f>
        <v/>
      </c>
      <c r="J64" s="212" t="str">
        <f>IF(('Item Detail'!$H$6)="","",'Item Detail'!$H$6)</f>
        <v/>
      </c>
      <c r="L64" s="201" t="str">
        <f>IF(('Item Detail'!$E70)="","",'Item Detail'!$E70)</f>
        <v/>
      </c>
      <c r="M64" s="201" t="str">
        <f>IF(('Item Detail'!$B70)="","",'Item Detail'!$B70)</f>
        <v/>
      </c>
      <c r="N64" s="201" t="str">
        <f>IF(('Item Detail'!$C70)="","",'Item Detail'!$C70)</f>
        <v/>
      </c>
      <c r="O64" s="201" t="str">
        <f>IF(('Item Detail'!$D70)="","",'Item Detail'!$D70)</f>
        <v/>
      </c>
      <c r="P64" s="201" t="str">
        <f>IF(('Item Detail'!$C$2)="","",'Item Detail'!$C$2)</f>
        <v/>
      </c>
      <c r="Q64" s="284" t="str">
        <f>IF(('Item Detail'!$G70)="","",'Item Detail'!$G70)</f>
        <v/>
      </c>
      <c r="R64" s="212" t="str">
        <f>IF(('Item Detail'!$I70)="","",'Item Detail'!$I70)</f>
        <v/>
      </c>
      <c r="S64" s="212" t="str">
        <f>IF(('Item Detail'!$J70)="","",'Item Detail'!$J70)</f>
        <v/>
      </c>
      <c r="T64" s="212" t="str">
        <f>IF(('Item Detail'!$L70)="","",'Item Detail'!$L70)</f>
        <v/>
      </c>
      <c r="U64" s="212" t="str">
        <f>IF(('Item Detail'!$K70)="","",'Item Detail'!$K70)</f>
        <v/>
      </c>
      <c r="Z64" s="201" t="str">
        <f>IF(('Item Detail'!$O70)="","",'Item Detail'!$O70)</f>
        <v/>
      </c>
      <c r="AA64" s="201" t="str">
        <f>IF('Item Detail'!$R70=0,$AB64,'Item Detail'!$R70)</f>
        <v/>
      </c>
      <c r="AB64" s="201" t="str">
        <f>IF(('Item Detail'!$Q70)="","",'Item Detail'!$Q70)</f>
        <v/>
      </c>
      <c r="AC64" s="201" t="str">
        <f>IF(('Item Detail'!$AU70)="","",'Item Detail'!$AU70)</f>
        <v/>
      </c>
      <c r="AD64" s="218"/>
      <c r="AF64" s="218"/>
      <c r="AH64" s="213" t="str">
        <f>IF(('Item Detail'!$AH70)="","",'Item Detail'!$AH70)</f>
        <v/>
      </c>
      <c r="AI64" s="213" t="str">
        <f>IF(('Item Detail'!$AG70)="","",'Item Detail'!$AG70)</f>
        <v/>
      </c>
      <c r="AL64" s="214" t="str">
        <f>IF(('Item Detail'!$AL70)="","",'Item Detail'!$AL70)</f>
        <v/>
      </c>
      <c r="AM64" s="214" t="str">
        <f>IF(('Item Detail'!$AQ70)="","",'Item Detail'!$AQ70)</f>
        <v/>
      </c>
      <c r="AN64" s="214" t="str">
        <f>IF(('Item Detail'!$AT70)="","",'Item Detail'!$AT70)</f>
        <v/>
      </c>
    </row>
    <row r="65" spans="2:40" ht="21.95" customHeight="1" x14ac:dyDescent="0.2">
      <c r="B65" s="201" t="str">
        <f>IF(('Item Detail'!$B$6)="","",'Item Detail'!$B$6)</f>
        <v/>
      </c>
      <c r="D65" s="201" t="str">
        <f>IF(('Item Detail'!$J$4)="","",'Item Detail'!$J$4)</f>
        <v/>
      </c>
      <c r="E65" s="209" t="str">
        <f>IF(('Item Detail'!$N71)="","",'Item Detail'!$N71)</f>
        <v>No - By Merchant</v>
      </c>
      <c r="G65" s="201" t="str">
        <f>IF(('Item Detail'!$H$5)="","",'Item Detail'!$H$5)</f>
        <v/>
      </c>
      <c r="H65" s="210" t="str">
        <f>IF(('Item Detail'!$H$4)="","",'Item Detail'!$H$4)</f>
        <v/>
      </c>
      <c r="J65" s="212" t="str">
        <f>IF(('Item Detail'!$H$6)="","",'Item Detail'!$H$6)</f>
        <v/>
      </c>
      <c r="L65" s="201" t="str">
        <f>IF(('Item Detail'!$E71)="","",'Item Detail'!$E71)</f>
        <v/>
      </c>
      <c r="M65" s="201" t="str">
        <f>IF(('Item Detail'!$B71)="","",'Item Detail'!$B71)</f>
        <v/>
      </c>
      <c r="N65" s="201" t="str">
        <f>IF(('Item Detail'!$C71)="","",'Item Detail'!$C71)</f>
        <v/>
      </c>
      <c r="O65" s="201" t="str">
        <f>IF(('Item Detail'!$D71)="","",'Item Detail'!$D71)</f>
        <v/>
      </c>
      <c r="P65" s="201" t="str">
        <f>IF(('Item Detail'!$C$2)="","",'Item Detail'!$C$2)</f>
        <v/>
      </c>
      <c r="Q65" s="284" t="str">
        <f>IF(('Item Detail'!$G71)="","",'Item Detail'!$G71)</f>
        <v/>
      </c>
      <c r="R65" s="212" t="str">
        <f>IF(('Item Detail'!$I71)="","",'Item Detail'!$I71)</f>
        <v/>
      </c>
      <c r="S65" s="212" t="str">
        <f>IF(('Item Detail'!$J71)="","",'Item Detail'!$J71)</f>
        <v/>
      </c>
      <c r="T65" s="212" t="str">
        <f>IF(('Item Detail'!$L71)="","",'Item Detail'!$L71)</f>
        <v/>
      </c>
      <c r="U65" s="212" t="str">
        <f>IF(('Item Detail'!$K71)="","",'Item Detail'!$K71)</f>
        <v/>
      </c>
      <c r="Z65" s="201" t="str">
        <f>IF(('Item Detail'!$O71)="","",'Item Detail'!$O71)</f>
        <v/>
      </c>
      <c r="AA65" s="201" t="str">
        <f>IF('Item Detail'!$R71=0,$AB65,'Item Detail'!$R71)</f>
        <v/>
      </c>
      <c r="AB65" s="201" t="str">
        <f>IF(('Item Detail'!$Q71)="","",'Item Detail'!$Q71)</f>
        <v/>
      </c>
      <c r="AC65" s="201" t="str">
        <f>IF(('Item Detail'!$AU71)="","",'Item Detail'!$AU71)</f>
        <v/>
      </c>
      <c r="AD65" s="218"/>
      <c r="AF65" s="218"/>
      <c r="AH65" s="213" t="str">
        <f>IF(('Item Detail'!$AH71)="","",'Item Detail'!$AH71)</f>
        <v/>
      </c>
      <c r="AI65" s="213" t="str">
        <f>IF(('Item Detail'!$AG71)="","",'Item Detail'!$AG71)</f>
        <v/>
      </c>
      <c r="AL65" s="214" t="str">
        <f>IF(('Item Detail'!$AL71)="","",'Item Detail'!$AL71)</f>
        <v/>
      </c>
      <c r="AM65" s="214" t="str">
        <f>IF(('Item Detail'!$AQ71)="","",'Item Detail'!$AQ71)</f>
        <v/>
      </c>
      <c r="AN65" s="214" t="str">
        <f>IF(('Item Detail'!$AT71)="","",'Item Detail'!$AT71)</f>
        <v/>
      </c>
    </row>
    <row r="66" spans="2:40" ht="21.95" customHeight="1" x14ac:dyDescent="0.2">
      <c r="B66" s="201" t="str">
        <f>IF(('Item Detail'!$B$6)="","",'Item Detail'!$B$6)</f>
        <v/>
      </c>
      <c r="D66" s="201" t="str">
        <f>IF(('Item Detail'!$J$4)="","",'Item Detail'!$J$4)</f>
        <v/>
      </c>
      <c r="E66" s="209" t="str">
        <f>IF(('Item Detail'!$N72)="","",'Item Detail'!$N72)</f>
        <v>No - By Merchant</v>
      </c>
      <c r="G66" s="201" t="str">
        <f>IF(('Item Detail'!$H$5)="","",'Item Detail'!$H$5)</f>
        <v/>
      </c>
      <c r="H66" s="210" t="str">
        <f>IF(('Item Detail'!$H$4)="","",'Item Detail'!$H$4)</f>
        <v/>
      </c>
      <c r="J66" s="212" t="str">
        <f>IF(('Item Detail'!$H$6)="","",'Item Detail'!$H$6)</f>
        <v/>
      </c>
      <c r="L66" s="201" t="str">
        <f>IF(('Item Detail'!$E72)="","",'Item Detail'!$E72)</f>
        <v/>
      </c>
      <c r="M66" s="201" t="str">
        <f>IF(('Item Detail'!$B72)="","",'Item Detail'!$B72)</f>
        <v/>
      </c>
      <c r="N66" s="201" t="str">
        <f>IF(('Item Detail'!$C72)="","",'Item Detail'!$C72)</f>
        <v/>
      </c>
      <c r="O66" s="201" t="str">
        <f>IF(('Item Detail'!$D72)="","",'Item Detail'!$D72)</f>
        <v/>
      </c>
      <c r="P66" s="201" t="str">
        <f>IF(('Item Detail'!$C$2)="","",'Item Detail'!$C$2)</f>
        <v/>
      </c>
      <c r="Q66" s="284" t="str">
        <f>IF(('Item Detail'!$G72)="","",'Item Detail'!$G72)</f>
        <v/>
      </c>
      <c r="R66" s="212" t="str">
        <f>IF(('Item Detail'!$I72)="","",'Item Detail'!$I72)</f>
        <v/>
      </c>
      <c r="S66" s="212" t="str">
        <f>IF(('Item Detail'!$J72)="","",'Item Detail'!$J72)</f>
        <v/>
      </c>
      <c r="T66" s="212" t="str">
        <f>IF(('Item Detail'!$L72)="","",'Item Detail'!$L72)</f>
        <v/>
      </c>
      <c r="U66" s="212" t="str">
        <f>IF(('Item Detail'!$K72)="","",'Item Detail'!$K72)</f>
        <v/>
      </c>
      <c r="Z66" s="201" t="str">
        <f>IF(('Item Detail'!$O72)="","",'Item Detail'!$O72)</f>
        <v/>
      </c>
      <c r="AA66" s="201" t="str">
        <f>IF('Item Detail'!$R72=0,$AB66,'Item Detail'!$R72)</f>
        <v/>
      </c>
      <c r="AB66" s="201" t="str">
        <f>IF(('Item Detail'!$Q72)="","",'Item Detail'!$Q72)</f>
        <v/>
      </c>
      <c r="AC66" s="201" t="str">
        <f>IF(('Item Detail'!$AU72)="","",'Item Detail'!$AU72)</f>
        <v/>
      </c>
      <c r="AD66" s="218"/>
      <c r="AF66" s="218"/>
      <c r="AH66" s="213" t="str">
        <f>IF(('Item Detail'!$AH72)="","",'Item Detail'!$AH72)</f>
        <v/>
      </c>
      <c r="AI66" s="213" t="str">
        <f>IF(('Item Detail'!$AG72)="","",'Item Detail'!$AG72)</f>
        <v/>
      </c>
      <c r="AL66" s="214" t="str">
        <f>IF(('Item Detail'!$AL72)="","",'Item Detail'!$AL72)</f>
        <v/>
      </c>
      <c r="AM66" s="214" t="str">
        <f>IF(('Item Detail'!$AQ72)="","",'Item Detail'!$AQ72)</f>
        <v/>
      </c>
      <c r="AN66" s="214" t="str">
        <f>IF(('Item Detail'!$AT72)="","",'Item Detail'!$AT72)</f>
        <v/>
      </c>
    </row>
    <row r="67" spans="2:40" ht="21.95" customHeight="1" x14ac:dyDescent="0.2">
      <c r="B67" s="201" t="str">
        <f>IF(('Item Detail'!$B$6)="","",'Item Detail'!$B$6)</f>
        <v/>
      </c>
      <c r="D67" s="201" t="str">
        <f>IF(('Item Detail'!$J$4)="","",'Item Detail'!$J$4)</f>
        <v/>
      </c>
      <c r="E67" s="209" t="str">
        <f>IF(('Item Detail'!$N73)="","",'Item Detail'!$N73)</f>
        <v>No - By Merchant</v>
      </c>
      <c r="G67" s="201" t="str">
        <f>IF(('Item Detail'!$H$5)="","",'Item Detail'!$H$5)</f>
        <v/>
      </c>
      <c r="H67" s="210" t="str">
        <f>IF(('Item Detail'!$H$4)="","",'Item Detail'!$H$4)</f>
        <v/>
      </c>
      <c r="J67" s="212" t="str">
        <f>IF(('Item Detail'!$H$6)="","",'Item Detail'!$H$6)</f>
        <v/>
      </c>
      <c r="L67" s="201" t="str">
        <f>IF(('Item Detail'!$E73)="","",'Item Detail'!$E73)</f>
        <v/>
      </c>
      <c r="M67" s="201" t="str">
        <f>IF(('Item Detail'!$B73)="","",'Item Detail'!$B73)</f>
        <v/>
      </c>
      <c r="N67" s="201" t="str">
        <f>IF(('Item Detail'!$C73)="","",'Item Detail'!$C73)</f>
        <v/>
      </c>
      <c r="O67" s="201" t="str">
        <f>IF(('Item Detail'!$D73)="","",'Item Detail'!$D73)</f>
        <v/>
      </c>
      <c r="P67" s="201" t="str">
        <f>IF(('Item Detail'!$C$2)="","",'Item Detail'!$C$2)</f>
        <v/>
      </c>
      <c r="Q67" s="284" t="str">
        <f>IF(('Item Detail'!$G73)="","",'Item Detail'!$G73)</f>
        <v/>
      </c>
      <c r="R67" s="212" t="str">
        <f>IF(('Item Detail'!$I73)="","",'Item Detail'!$I73)</f>
        <v/>
      </c>
      <c r="S67" s="212" t="str">
        <f>IF(('Item Detail'!$J73)="","",'Item Detail'!$J73)</f>
        <v/>
      </c>
      <c r="T67" s="212" t="str">
        <f>IF(('Item Detail'!$L73)="","",'Item Detail'!$L73)</f>
        <v/>
      </c>
      <c r="U67" s="212" t="str">
        <f>IF(('Item Detail'!$K73)="","",'Item Detail'!$K73)</f>
        <v/>
      </c>
      <c r="Z67" s="201" t="str">
        <f>IF(('Item Detail'!$O73)="","",'Item Detail'!$O73)</f>
        <v/>
      </c>
      <c r="AA67" s="201" t="str">
        <f>IF('Item Detail'!$R73=0,$AB67,'Item Detail'!$R73)</f>
        <v/>
      </c>
      <c r="AB67" s="201" t="str">
        <f>IF(('Item Detail'!$Q73)="","",'Item Detail'!$Q73)</f>
        <v/>
      </c>
      <c r="AC67" s="201" t="str">
        <f>IF(('Item Detail'!$AU73)="","",'Item Detail'!$AU73)</f>
        <v/>
      </c>
      <c r="AD67" s="218"/>
      <c r="AF67" s="218"/>
      <c r="AH67" s="213" t="str">
        <f>IF(('Item Detail'!$AH73)="","",'Item Detail'!$AH73)</f>
        <v/>
      </c>
      <c r="AI67" s="213" t="str">
        <f>IF(('Item Detail'!$AG73)="","",'Item Detail'!$AG73)</f>
        <v/>
      </c>
      <c r="AL67" s="214" t="str">
        <f>IF(('Item Detail'!$AL73)="","",'Item Detail'!$AL73)</f>
        <v/>
      </c>
      <c r="AM67" s="214" t="str">
        <f>IF(('Item Detail'!$AQ73)="","",'Item Detail'!$AQ73)</f>
        <v/>
      </c>
      <c r="AN67" s="214" t="str">
        <f>IF(('Item Detail'!$AT73)="","",'Item Detail'!$AT73)</f>
        <v/>
      </c>
    </row>
    <row r="68" spans="2:40" ht="21.95" customHeight="1" x14ac:dyDescent="0.2">
      <c r="B68" s="201" t="str">
        <f>IF(('Item Detail'!$B$6)="","",'Item Detail'!$B$6)</f>
        <v/>
      </c>
      <c r="D68" s="201" t="str">
        <f>IF(('Item Detail'!$J$4)="","",'Item Detail'!$J$4)</f>
        <v/>
      </c>
      <c r="E68" s="209" t="str">
        <f>IF(('Item Detail'!$N74)="","",'Item Detail'!$N74)</f>
        <v>No - By Merchant</v>
      </c>
      <c r="G68" s="201" t="str">
        <f>IF(('Item Detail'!$H$5)="","",'Item Detail'!$H$5)</f>
        <v/>
      </c>
      <c r="H68" s="210" t="str">
        <f>IF(('Item Detail'!$H$4)="","",'Item Detail'!$H$4)</f>
        <v/>
      </c>
      <c r="J68" s="212" t="str">
        <f>IF(('Item Detail'!$H$6)="","",'Item Detail'!$H$6)</f>
        <v/>
      </c>
      <c r="L68" s="201" t="str">
        <f>IF(('Item Detail'!$E74)="","",'Item Detail'!$E74)</f>
        <v/>
      </c>
      <c r="M68" s="201" t="str">
        <f>IF(('Item Detail'!$B74)="","",'Item Detail'!$B74)</f>
        <v/>
      </c>
      <c r="N68" s="201" t="str">
        <f>IF(('Item Detail'!$C74)="","",'Item Detail'!$C74)</f>
        <v/>
      </c>
      <c r="O68" s="201" t="str">
        <f>IF(('Item Detail'!$D74)="","",'Item Detail'!$D74)</f>
        <v/>
      </c>
      <c r="P68" s="201" t="str">
        <f>IF(('Item Detail'!$C$2)="","",'Item Detail'!$C$2)</f>
        <v/>
      </c>
      <c r="Q68" s="284" t="str">
        <f>IF(('Item Detail'!$G74)="","",'Item Detail'!$G74)</f>
        <v/>
      </c>
      <c r="R68" s="212" t="str">
        <f>IF(('Item Detail'!$I74)="","",'Item Detail'!$I74)</f>
        <v/>
      </c>
      <c r="S68" s="212" t="str">
        <f>IF(('Item Detail'!$J74)="","",'Item Detail'!$J74)</f>
        <v/>
      </c>
      <c r="T68" s="212" t="str">
        <f>IF(('Item Detail'!$L74)="","",'Item Detail'!$L74)</f>
        <v/>
      </c>
      <c r="U68" s="212" t="str">
        <f>IF(('Item Detail'!$K74)="","",'Item Detail'!$K74)</f>
        <v/>
      </c>
      <c r="Z68" s="201" t="str">
        <f>IF(('Item Detail'!$O74)="","",'Item Detail'!$O74)</f>
        <v/>
      </c>
      <c r="AA68" s="201" t="str">
        <f>IF('Item Detail'!$R74=0,$AB68,'Item Detail'!$R74)</f>
        <v/>
      </c>
      <c r="AB68" s="201" t="str">
        <f>IF(('Item Detail'!$Q74)="","",'Item Detail'!$Q74)</f>
        <v/>
      </c>
      <c r="AC68" s="201" t="str">
        <f>IF(('Item Detail'!$AU74)="","",'Item Detail'!$AU74)</f>
        <v/>
      </c>
      <c r="AD68" s="218"/>
      <c r="AF68" s="218"/>
      <c r="AH68" s="213" t="str">
        <f>IF(('Item Detail'!$AH74)="","",'Item Detail'!$AH74)</f>
        <v/>
      </c>
      <c r="AI68" s="213" t="str">
        <f>IF(('Item Detail'!$AG74)="","",'Item Detail'!$AG74)</f>
        <v/>
      </c>
      <c r="AL68" s="214" t="str">
        <f>IF(('Item Detail'!$AL74)="","",'Item Detail'!$AL74)</f>
        <v/>
      </c>
      <c r="AM68" s="214" t="str">
        <f>IF(('Item Detail'!$AQ74)="","",'Item Detail'!$AQ74)</f>
        <v/>
      </c>
      <c r="AN68" s="214" t="str">
        <f>IF(('Item Detail'!$AT74)="","",'Item Detail'!$AT74)</f>
        <v/>
      </c>
    </row>
    <row r="69" spans="2:40" ht="21.95" customHeight="1" x14ac:dyDescent="0.2">
      <c r="B69" s="201" t="str">
        <f>IF(('Item Detail'!$B$6)="","",'Item Detail'!$B$6)</f>
        <v/>
      </c>
      <c r="D69" s="201" t="str">
        <f>IF(('Item Detail'!$J$4)="","",'Item Detail'!$J$4)</f>
        <v/>
      </c>
      <c r="E69" s="209" t="str">
        <f>IF(('Item Detail'!$N75)="","",'Item Detail'!$N75)</f>
        <v>No - By Merchant</v>
      </c>
      <c r="G69" s="201" t="str">
        <f>IF(('Item Detail'!$H$5)="","",'Item Detail'!$H$5)</f>
        <v/>
      </c>
      <c r="H69" s="210" t="str">
        <f>IF(('Item Detail'!$H$4)="","",'Item Detail'!$H$4)</f>
        <v/>
      </c>
      <c r="J69" s="212" t="str">
        <f>IF(('Item Detail'!$H$6)="","",'Item Detail'!$H$6)</f>
        <v/>
      </c>
      <c r="L69" s="201" t="str">
        <f>IF(('Item Detail'!$E75)="","",'Item Detail'!$E75)</f>
        <v/>
      </c>
      <c r="M69" s="201" t="str">
        <f>IF(('Item Detail'!$B75)="","",'Item Detail'!$B75)</f>
        <v/>
      </c>
      <c r="N69" s="201" t="str">
        <f>IF(('Item Detail'!$C75)="","",'Item Detail'!$C75)</f>
        <v/>
      </c>
      <c r="O69" s="201" t="str">
        <f>IF(('Item Detail'!$D75)="","",'Item Detail'!$D75)</f>
        <v/>
      </c>
      <c r="P69" s="201" t="str">
        <f>IF(('Item Detail'!$C$2)="","",'Item Detail'!$C$2)</f>
        <v/>
      </c>
      <c r="Q69" s="284" t="str">
        <f>IF(('Item Detail'!$G75)="","",'Item Detail'!$G75)</f>
        <v/>
      </c>
      <c r="R69" s="212" t="str">
        <f>IF(('Item Detail'!$I75)="","",'Item Detail'!$I75)</f>
        <v/>
      </c>
      <c r="S69" s="212" t="str">
        <f>IF(('Item Detail'!$J75)="","",'Item Detail'!$J75)</f>
        <v/>
      </c>
      <c r="T69" s="212" t="str">
        <f>IF(('Item Detail'!$L75)="","",'Item Detail'!$L75)</f>
        <v/>
      </c>
      <c r="U69" s="212" t="str">
        <f>IF(('Item Detail'!$K75)="","",'Item Detail'!$K75)</f>
        <v/>
      </c>
      <c r="Z69" s="201" t="str">
        <f>IF(('Item Detail'!$O75)="","",'Item Detail'!$O75)</f>
        <v/>
      </c>
      <c r="AA69" s="201" t="str">
        <f>IF('Item Detail'!$R75=0,$AB69,'Item Detail'!$R75)</f>
        <v/>
      </c>
      <c r="AB69" s="201" t="str">
        <f>IF(('Item Detail'!$Q75)="","",'Item Detail'!$Q75)</f>
        <v/>
      </c>
      <c r="AC69" s="201" t="str">
        <f>IF(('Item Detail'!$AU75)="","",'Item Detail'!$AU75)</f>
        <v/>
      </c>
      <c r="AD69" s="218"/>
      <c r="AF69" s="218"/>
      <c r="AH69" s="213" t="str">
        <f>IF(('Item Detail'!$AH75)="","",'Item Detail'!$AH75)</f>
        <v/>
      </c>
      <c r="AI69" s="213" t="str">
        <f>IF(('Item Detail'!$AG75)="","",'Item Detail'!$AG75)</f>
        <v/>
      </c>
      <c r="AL69" s="214" t="str">
        <f>IF(('Item Detail'!$AL75)="","",'Item Detail'!$AL75)</f>
        <v/>
      </c>
      <c r="AM69" s="214" t="str">
        <f>IF(('Item Detail'!$AQ75)="","",'Item Detail'!$AQ75)</f>
        <v/>
      </c>
      <c r="AN69" s="214" t="str">
        <f>IF(('Item Detail'!$AT75)="","",'Item Detail'!$AT75)</f>
        <v/>
      </c>
    </row>
    <row r="70" spans="2:40" ht="21.95" customHeight="1" x14ac:dyDescent="0.2">
      <c r="B70" s="201" t="str">
        <f>IF(('Item Detail'!$B$6)="","",'Item Detail'!$B$6)</f>
        <v/>
      </c>
      <c r="D70" s="201" t="str">
        <f>IF(('Item Detail'!$J$4)="","",'Item Detail'!$J$4)</f>
        <v/>
      </c>
      <c r="E70" s="209" t="str">
        <f>IF(('Item Detail'!$N76)="","",'Item Detail'!$N76)</f>
        <v>No - By Merchant</v>
      </c>
      <c r="G70" s="201" t="str">
        <f>IF(('Item Detail'!$H$5)="","",'Item Detail'!$H$5)</f>
        <v/>
      </c>
      <c r="H70" s="210" t="str">
        <f>IF(('Item Detail'!$H$4)="","",'Item Detail'!$H$4)</f>
        <v/>
      </c>
      <c r="J70" s="212" t="str">
        <f>IF(('Item Detail'!$H$6)="","",'Item Detail'!$H$6)</f>
        <v/>
      </c>
      <c r="L70" s="201" t="str">
        <f>IF(('Item Detail'!$E76)="","",'Item Detail'!$E76)</f>
        <v/>
      </c>
      <c r="M70" s="201" t="str">
        <f>IF(('Item Detail'!$B76)="","",'Item Detail'!$B76)</f>
        <v/>
      </c>
      <c r="N70" s="201" t="str">
        <f>IF(('Item Detail'!$C76)="","",'Item Detail'!$C76)</f>
        <v/>
      </c>
      <c r="O70" s="201" t="str">
        <f>IF(('Item Detail'!$D76)="","",'Item Detail'!$D76)</f>
        <v/>
      </c>
      <c r="P70" s="201" t="str">
        <f>IF(('Item Detail'!$C$2)="","",'Item Detail'!$C$2)</f>
        <v/>
      </c>
      <c r="Q70" s="284" t="str">
        <f>IF(('Item Detail'!$G76)="","",'Item Detail'!$G76)</f>
        <v/>
      </c>
      <c r="R70" s="212" t="str">
        <f>IF(('Item Detail'!$I76)="","",'Item Detail'!$I76)</f>
        <v/>
      </c>
      <c r="S70" s="212" t="str">
        <f>IF(('Item Detail'!$J76)="","",'Item Detail'!$J76)</f>
        <v/>
      </c>
      <c r="T70" s="212" t="str">
        <f>IF(('Item Detail'!$L76)="","",'Item Detail'!$L76)</f>
        <v/>
      </c>
      <c r="U70" s="212" t="str">
        <f>IF(('Item Detail'!$K76)="","",'Item Detail'!$K76)</f>
        <v/>
      </c>
      <c r="Z70" s="201" t="str">
        <f>IF(('Item Detail'!$O76)="","",'Item Detail'!$O76)</f>
        <v/>
      </c>
      <c r="AA70" s="201" t="str">
        <f>IF('Item Detail'!$R76=0,$AB70,'Item Detail'!$R76)</f>
        <v/>
      </c>
      <c r="AB70" s="201" t="str">
        <f>IF(('Item Detail'!$Q76)="","",'Item Detail'!$Q76)</f>
        <v/>
      </c>
      <c r="AC70" s="201" t="str">
        <f>IF(('Item Detail'!$AU76)="","",'Item Detail'!$AU76)</f>
        <v/>
      </c>
      <c r="AD70" s="218"/>
      <c r="AF70" s="218"/>
      <c r="AH70" s="213" t="str">
        <f>IF(('Item Detail'!$AH76)="","",'Item Detail'!$AH76)</f>
        <v/>
      </c>
      <c r="AI70" s="213" t="str">
        <f>IF(('Item Detail'!$AG76)="","",'Item Detail'!$AG76)</f>
        <v/>
      </c>
      <c r="AL70" s="214" t="str">
        <f>IF(('Item Detail'!$AL76)="","",'Item Detail'!$AL76)</f>
        <v/>
      </c>
      <c r="AM70" s="214" t="str">
        <f>IF(('Item Detail'!$AQ76)="","",'Item Detail'!$AQ76)</f>
        <v/>
      </c>
      <c r="AN70" s="214" t="str">
        <f>IF(('Item Detail'!$AT76)="","",'Item Detail'!$AT76)</f>
        <v/>
      </c>
    </row>
    <row r="71" spans="2:40" ht="21.95" customHeight="1" x14ac:dyDescent="0.2">
      <c r="B71" s="201" t="str">
        <f>IF(('Item Detail'!$B$6)="","",'Item Detail'!$B$6)</f>
        <v/>
      </c>
      <c r="D71" s="201" t="str">
        <f>IF(('Item Detail'!$J$4)="","",'Item Detail'!$J$4)</f>
        <v/>
      </c>
      <c r="E71" s="209" t="str">
        <f>IF(('Item Detail'!$N77)="","",'Item Detail'!$N77)</f>
        <v>No - By Merchant</v>
      </c>
      <c r="G71" s="201" t="str">
        <f>IF(('Item Detail'!$H$5)="","",'Item Detail'!$H$5)</f>
        <v/>
      </c>
      <c r="H71" s="210" t="str">
        <f>IF(('Item Detail'!$H$4)="","",'Item Detail'!$H$4)</f>
        <v/>
      </c>
      <c r="J71" s="212" t="str">
        <f>IF(('Item Detail'!$H$6)="","",'Item Detail'!$H$6)</f>
        <v/>
      </c>
      <c r="L71" s="201" t="str">
        <f>IF(('Item Detail'!$E77)="","",'Item Detail'!$E77)</f>
        <v/>
      </c>
      <c r="M71" s="201" t="str">
        <f>IF(('Item Detail'!$B77)="","",'Item Detail'!$B77)</f>
        <v/>
      </c>
      <c r="N71" s="201" t="str">
        <f>IF(('Item Detail'!$C77)="","",'Item Detail'!$C77)</f>
        <v/>
      </c>
      <c r="O71" s="201" t="str">
        <f>IF(('Item Detail'!$D77)="","",'Item Detail'!$D77)</f>
        <v/>
      </c>
      <c r="P71" s="201" t="str">
        <f>IF(('Item Detail'!$C$2)="","",'Item Detail'!$C$2)</f>
        <v/>
      </c>
      <c r="Q71" s="284" t="str">
        <f>IF(('Item Detail'!$G77)="","",'Item Detail'!$G77)</f>
        <v/>
      </c>
      <c r="R71" s="212" t="str">
        <f>IF(('Item Detail'!$I77)="","",'Item Detail'!$I77)</f>
        <v/>
      </c>
      <c r="S71" s="212" t="str">
        <f>IF(('Item Detail'!$J77)="","",'Item Detail'!$J77)</f>
        <v/>
      </c>
      <c r="T71" s="212" t="str">
        <f>IF(('Item Detail'!$L77)="","",'Item Detail'!$L77)</f>
        <v/>
      </c>
      <c r="U71" s="212" t="str">
        <f>IF(('Item Detail'!$K77)="","",'Item Detail'!$K77)</f>
        <v/>
      </c>
      <c r="Z71" s="201" t="str">
        <f>IF(('Item Detail'!$O77)="","",'Item Detail'!$O77)</f>
        <v/>
      </c>
      <c r="AA71" s="201" t="str">
        <f>IF('Item Detail'!$R77=0,$AB71,'Item Detail'!$R77)</f>
        <v/>
      </c>
      <c r="AB71" s="201" t="str">
        <f>IF(('Item Detail'!$Q77)="","",'Item Detail'!$Q77)</f>
        <v/>
      </c>
      <c r="AC71" s="201" t="str">
        <f>IF(('Item Detail'!$AU77)="","",'Item Detail'!$AU77)</f>
        <v/>
      </c>
      <c r="AD71" s="218"/>
      <c r="AF71" s="218"/>
      <c r="AH71" s="213" t="str">
        <f>IF(('Item Detail'!$AH77)="","",'Item Detail'!$AH77)</f>
        <v/>
      </c>
      <c r="AI71" s="213" t="str">
        <f>IF(('Item Detail'!$AG77)="","",'Item Detail'!$AG77)</f>
        <v/>
      </c>
      <c r="AL71" s="214" t="str">
        <f>IF(('Item Detail'!$AL77)="","",'Item Detail'!$AL77)</f>
        <v/>
      </c>
      <c r="AM71" s="214" t="str">
        <f>IF(('Item Detail'!$AQ77)="","",'Item Detail'!$AQ77)</f>
        <v/>
      </c>
      <c r="AN71" s="214" t="str">
        <f>IF(('Item Detail'!$AT77)="","",'Item Detail'!$AT77)</f>
        <v/>
      </c>
    </row>
    <row r="72" spans="2:40" ht="21.95" customHeight="1" x14ac:dyDescent="0.2">
      <c r="B72" s="201" t="str">
        <f>IF(('Item Detail'!$B$6)="","",'Item Detail'!$B$6)</f>
        <v/>
      </c>
      <c r="D72" s="201" t="str">
        <f>IF(('Item Detail'!$J$4)="","",'Item Detail'!$J$4)</f>
        <v/>
      </c>
      <c r="E72" s="209" t="str">
        <f>IF(('Item Detail'!$N78)="","",'Item Detail'!$N78)</f>
        <v>No - By Merchant</v>
      </c>
      <c r="G72" s="201" t="str">
        <f>IF(('Item Detail'!$H$5)="","",'Item Detail'!$H$5)</f>
        <v/>
      </c>
      <c r="H72" s="210" t="str">
        <f>IF(('Item Detail'!$H$4)="","",'Item Detail'!$H$4)</f>
        <v/>
      </c>
      <c r="J72" s="212" t="str">
        <f>IF(('Item Detail'!$H$6)="","",'Item Detail'!$H$6)</f>
        <v/>
      </c>
      <c r="L72" s="201" t="str">
        <f>IF(('Item Detail'!$E78)="","",'Item Detail'!$E78)</f>
        <v/>
      </c>
      <c r="M72" s="201" t="str">
        <f>IF(('Item Detail'!$B78)="","",'Item Detail'!$B78)</f>
        <v/>
      </c>
      <c r="N72" s="201" t="str">
        <f>IF(('Item Detail'!$C78)="","",'Item Detail'!$C78)</f>
        <v/>
      </c>
      <c r="O72" s="201" t="str">
        <f>IF(('Item Detail'!$D78)="","",'Item Detail'!$D78)</f>
        <v/>
      </c>
      <c r="P72" s="201" t="str">
        <f>IF(('Item Detail'!$C$2)="","",'Item Detail'!$C$2)</f>
        <v/>
      </c>
      <c r="Q72" s="284" t="str">
        <f>IF(('Item Detail'!$G78)="","",'Item Detail'!$G78)</f>
        <v/>
      </c>
      <c r="R72" s="212" t="str">
        <f>IF(('Item Detail'!$I78)="","",'Item Detail'!$I78)</f>
        <v/>
      </c>
      <c r="S72" s="212" t="str">
        <f>IF(('Item Detail'!$J78)="","",'Item Detail'!$J78)</f>
        <v/>
      </c>
      <c r="T72" s="212" t="str">
        <f>IF(('Item Detail'!$L78)="","",'Item Detail'!$L78)</f>
        <v/>
      </c>
      <c r="U72" s="212" t="str">
        <f>IF(('Item Detail'!$K78)="","",'Item Detail'!$K78)</f>
        <v/>
      </c>
      <c r="Z72" s="201" t="str">
        <f>IF(('Item Detail'!$O78)="","",'Item Detail'!$O78)</f>
        <v/>
      </c>
      <c r="AA72" s="201" t="str">
        <f>IF('Item Detail'!$R78=0,$AB72,'Item Detail'!$R78)</f>
        <v/>
      </c>
      <c r="AB72" s="201" t="str">
        <f>IF(('Item Detail'!$Q78)="","",'Item Detail'!$Q78)</f>
        <v/>
      </c>
      <c r="AC72" s="201" t="str">
        <f>IF(('Item Detail'!$AU78)="","",'Item Detail'!$AU78)</f>
        <v/>
      </c>
      <c r="AD72" s="218"/>
      <c r="AF72" s="218"/>
      <c r="AH72" s="213" t="str">
        <f>IF(('Item Detail'!$AH78)="","",'Item Detail'!$AH78)</f>
        <v/>
      </c>
      <c r="AI72" s="213" t="str">
        <f>IF(('Item Detail'!$AG78)="","",'Item Detail'!$AG78)</f>
        <v/>
      </c>
      <c r="AL72" s="214" t="str">
        <f>IF(('Item Detail'!$AL78)="","",'Item Detail'!$AL78)</f>
        <v/>
      </c>
      <c r="AM72" s="214" t="str">
        <f>IF(('Item Detail'!$AQ78)="","",'Item Detail'!$AQ78)</f>
        <v/>
      </c>
      <c r="AN72" s="214" t="str">
        <f>IF(('Item Detail'!$AT78)="","",'Item Detail'!$AT78)</f>
        <v/>
      </c>
    </row>
    <row r="73" spans="2:40" ht="21.95" customHeight="1" x14ac:dyDescent="0.2">
      <c r="B73" s="201" t="str">
        <f>IF(('Item Detail'!$B$6)="","",'Item Detail'!$B$6)</f>
        <v/>
      </c>
      <c r="D73" s="201" t="str">
        <f>IF(('Item Detail'!$J$4)="","",'Item Detail'!$J$4)</f>
        <v/>
      </c>
      <c r="E73" s="209" t="str">
        <f>IF(('Item Detail'!$N79)="","",'Item Detail'!$N79)</f>
        <v>No - By Merchant</v>
      </c>
      <c r="G73" s="201" t="str">
        <f>IF(('Item Detail'!$H$5)="","",'Item Detail'!$H$5)</f>
        <v/>
      </c>
      <c r="H73" s="210" t="str">
        <f>IF(('Item Detail'!$H$4)="","",'Item Detail'!$H$4)</f>
        <v/>
      </c>
      <c r="J73" s="212" t="str">
        <f>IF(('Item Detail'!$H$6)="","",'Item Detail'!$H$6)</f>
        <v/>
      </c>
      <c r="L73" s="201" t="str">
        <f>IF(('Item Detail'!$E79)="","",'Item Detail'!$E79)</f>
        <v/>
      </c>
      <c r="M73" s="201" t="str">
        <f>IF(('Item Detail'!$B79)="","",'Item Detail'!$B79)</f>
        <v/>
      </c>
      <c r="N73" s="201" t="str">
        <f>IF(('Item Detail'!$C79)="","",'Item Detail'!$C79)</f>
        <v/>
      </c>
      <c r="O73" s="201" t="str">
        <f>IF(('Item Detail'!$D79)="","",'Item Detail'!$D79)</f>
        <v/>
      </c>
      <c r="P73" s="201" t="str">
        <f>IF(('Item Detail'!$C$2)="","",'Item Detail'!$C$2)</f>
        <v/>
      </c>
      <c r="Q73" s="284" t="str">
        <f>IF(('Item Detail'!$G79)="","",'Item Detail'!$G79)</f>
        <v/>
      </c>
      <c r="R73" s="212" t="str">
        <f>IF(('Item Detail'!$I79)="","",'Item Detail'!$I79)</f>
        <v/>
      </c>
      <c r="S73" s="212" t="str">
        <f>IF(('Item Detail'!$J79)="","",'Item Detail'!$J79)</f>
        <v/>
      </c>
      <c r="T73" s="212" t="str">
        <f>IF(('Item Detail'!$L79)="","",'Item Detail'!$L79)</f>
        <v/>
      </c>
      <c r="U73" s="212" t="str">
        <f>IF(('Item Detail'!$K79)="","",'Item Detail'!$K79)</f>
        <v/>
      </c>
      <c r="Z73" s="201" t="str">
        <f>IF(('Item Detail'!$O79)="","",'Item Detail'!$O79)</f>
        <v/>
      </c>
      <c r="AA73" s="201" t="str">
        <f>IF('Item Detail'!$R79=0,$AB73,'Item Detail'!$R79)</f>
        <v/>
      </c>
      <c r="AB73" s="201" t="str">
        <f>IF(('Item Detail'!$Q79)="","",'Item Detail'!$Q79)</f>
        <v/>
      </c>
      <c r="AC73" s="201" t="str">
        <f>IF(('Item Detail'!$AU79)="","",'Item Detail'!$AU79)</f>
        <v/>
      </c>
      <c r="AD73" s="218"/>
      <c r="AF73" s="218"/>
      <c r="AH73" s="213" t="str">
        <f>IF(('Item Detail'!$AH79)="","",'Item Detail'!$AH79)</f>
        <v/>
      </c>
      <c r="AI73" s="213" t="str">
        <f>IF(('Item Detail'!$AG79)="","",'Item Detail'!$AG79)</f>
        <v/>
      </c>
      <c r="AL73" s="214" t="str">
        <f>IF(('Item Detail'!$AL79)="","",'Item Detail'!$AL79)</f>
        <v/>
      </c>
      <c r="AM73" s="214" t="str">
        <f>IF(('Item Detail'!$AQ79)="","",'Item Detail'!$AQ79)</f>
        <v/>
      </c>
      <c r="AN73" s="214" t="str">
        <f>IF(('Item Detail'!$AT79)="","",'Item Detail'!$AT79)</f>
        <v/>
      </c>
    </row>
    <row r="74" spans="2:40" ht="21.95" customHeight="1" x14ac:dyDescent="0.2">
      <c r="B74" s="201" t="str">
        <f>IF(('Item Detail'!$B$6)="","",'Item Detail'!$B$6)</f>
        <v/>
      </c>
      <c r="D74" s="201" t="str">
        <f>IF(('Item Detail'!$J$4)="","",'Item Detail'!$J$4)</f>
        <v/>
      </c>
      <c r="E74" s="209" t="str">
        <f>IF(('Item Detail'!$N80)="","",'Item Detail'!$N80)</f>
        <v>No - By Merchant</v>
      </c>
      <c r="G74" s="201" t="str">
        <f>IF(('Item Detail'!$H$5)="","",'Item Detail'!$H$5)</f>
        <v/>
      </c>
      <c r="H74" s="210" t="str">
        <f>IF(('Item Detail'!$H$4)="","",'Item Detail'!$H$4)</f>
        <v/>
      </c>
      <c r="J74" s="212" t="str">
        <f>IF(('Item Detail'!$H$6)="","",'Item Detail'!$H$6)</f>
        <v/>
      </c>
      <c r="L74" s="201" t="str">
        <f>IF(('Item Detail'!$E80)="","",'Item Detail'!$E80)</f>
        <v/>
      </c>
      <c r="M74" s="201" t="str">
        <f>IF(('Item Detail'!$B80)="","",'Item Detail'!$B80)</f>
        <v/>
      </c>
      <c r="N74" s="201" t="str">
        <f>IF(('Item Detail'!$C80)="","",'Item Detail'!$C80)</f>
        <v/>
      </c>
      <c r="O74" s="201" t="str">
        <f>IF(('Item Detail'!$D80)="","",'Item Detail'!$D80)</f>
        <v/>
      </c>
      <c r="P74" s="201" t="str">
        <f>IF(('Item Detail'!$C$2)="","",'Item Detail'!$C$2)</f>
        <v/>
      </c>
      <c r="Q74" s="284" t="str">
        <f>IF(('Item Detail'!$G80)="","",'Item Detail'!$G80)</f>
        <v/>
      </c>
      <c r="R74" s="212" t="str">
        <f>IF(('Item Detail'!$I80)="","",'Item Detail'!$I80)</f>
        <v/>
      </c>
      <c r="S74" s="212" t="str">
        <f>IF(('Item Detail'!$J80)="","",'Item Detail'!$J80)</f>
        <v/>
      </c>
      <c r="T74" s="212" t="str">
        <f>IF(('Item Detail'!$L80)="","",'Item Detail'!$L80)</f>
        <v/>
      </c>
      <c r="U74" s="212" t="str">
        <f>IF(('Item Detail'!$K80)="","",'Item Detail'!$K80)</f>
        <v/>
      </c>
      <c r="Z74" s="201" t="str">
        <f>IF(('Item Detail'!$O80)="","",'Item Detail'!$O80)</f>
        <v/>
      </c>
      <c r="AA74" s="201" t="str">
        <f>IF('Item Detail'!$R80=0,$AB74,'Item Detail'!$R80)</f>
        <v/>
      </c>
      <c r="AB74" s="201" t="str">
        <f>IF(('Item Detail'!$Q80)="","",'Item Detail'!$Q80)</f>
        <v/>
      </c>
      <c r="AC74" s="201" t="str">
        <f>IF(('Item Detail'!$AU80)="","",'Item Detail'!$AU80)</f>
        <v/>
      </c>
      <c r="AD74" s="218"/>
      <c r="AF74" s="218"/>
      <c r="AH74" s="213" t="str">
        <f>IF(('Item Detail'!$AH80)="","",'Item Detail'!$AH80)</f>
        <v/>
      </c>
      <c r="AI74" s="213" t="str">
        <f>IF(('Item Detail'!$AG80)="","",'Item Detail'!$AG80)</f>
        <v/>
      </c>
      <c r="AL74" s="214" t="str">
        <f>IF(('Item Detail'!$AL80)="","",'Item Detail'!$AL80)</f>
        <v/>
      </c>
      <c r="AM74" s="214" t="str">
        <f>IF(('Item Detail'!$AQ80)="","",'Item Detail'!$AQ80)</f>
        <v/>
      </c>
      <c r="AN74" s="214" t="str">
        <f>IF(('Item Detail'!$AT80)="","",'Item Detail'!$AT80)</f>
        <v/>
      </c>
    </row>
    <row r="75" spans="2:40" ht="21.95" customHeight="1" x14ac:dyDescent="0.2">
      <c r="B75" s="201" t="str">
        <f>IF(('Item Detail'!$B$6)="","",'Item Detail'!$B$6)</f>
        <v/>
      </c>
      <c r="D75" s="201" t="str">
        <f>IF(('Item Detail'!$J$4)="","",'Item Detail'!$J$4)</f>
        <v/>
      </c>
      <c r="E75" s="209" t="str">
        <f>IF(('Item Detail'!$N81)="","",'Item Detail'!$N81)</f>
        <v>No - By Merchant</v>
      </c>
      <c r="G75" s="201" t="str">
        <f>IF(('Item Detail'!$H$5)="","",'Item Detail'!$H$5)</f>
        <v/>
      </c>
      <c r="H75" s="210" t="str">
        <f>IF(('Item Detail'!$H$4)="","",'Item Detail'!$H$4)</f>
        <v/>
      </c>
      <c r="J75" s="212" t="str">
        <f>IF(('Item Detail'!$H$6)="","",'Item Detail'!$H$6)</f>
        <v/>
      </c>
      <c r="L75" s="201" t="str">
        <f>IF(('Item Detail'!$E81)="","",'Item Detail'!$E81)</f>
        <v/>
      </c>
      <c r="M75" s="201" t="str">
        <f>IF(('Item Detail'!$B81)="","",'Item Detail'!$B81)</f>
        <v/>
      </c>
      <c r="N75" s="201" t="str">
        <f>IF(('Item Detail'!$C81)="","",'Item Detail'!$C81)</f>
        <v/>
      </c>
      <c r="O75" s="201" t="str">
        <f>IF(('Item Detail'!$D81)="","",'Item Detail'!$D81)</f>
        <v/>
      </c>
      <c r="P75" s="201" t="str">
        <f>IF(('Item Detail'!$C$2)="","",'Item Detail'!$C$2)</f>
        <v/>
      </c>
      <c r="Q75" s="284" t="str">
        <f>IF(('Item Detail'!$G81)="","",'Item Detail'!$G81)</f>
        <v/>
      </c>
      <c r="R75" s="212" t="str">
        <f>IF(('Item Detail'!$I81)="","",'Item Detail'!$I81)</f>
        <v/>
      </c>
      <c r="S75" s="212" t="str">
        <f>IF(('Item Detail'!$J81)="","",'Item Detail'!$J81)</f>
        <v/>
      </c>
      <c r="T75" s="212" t="str">
        <f>IF(('Item Detail'!$L81)="","",'Item Detail'!$L81)</f>
        <v/>
      </c>
      <c r="U75" s="212" t="str">
        <f>IF(('Item Detail'!$K81)="","",'Item Detail'!$K81)</f>
        <v/>
      </c>
      <c r="Z75" s="201" t="str">
        <f>IF(('Item Detail'!$O81)="","",'Item Detail'!$O81)</f>
        <v/>
      </c>
      <c r="AA75" s="201" t="str">
        <f>IF('Item Detail'!$R81=0,$AB75,'Item Detail'!$R81)</f>
        <v/>
      </c>
      <c r="AB75" s="201" t="str">
        <f>IF(('Item Detail'!$Q81)="","",'Item Detail'!$Q81)</f>
        <v/>
      </c>
      <c r="AC75" s="201" t="str">
        <f>IF(('Item Detail'!$AU81)="","",'Item Detail'!$AU81)</f>
        <v/>
      </c>
      <c r="AD75" s="218"/>
      <c r="AF75" s="218"/>
      <c r="AH75" s="213" t="str">
        <f>IF(('Item Detail'!$AH81)="","",'Item Detail'!$AH81)</f>
        <v/>
      </c>
      <c r="AI75" s="213" t="str">
        <f>IF(('Item Detail'!$AG81)="","",'Item Detail'!$AG81)</f>
        <v/>
      </c>
      <c r="AL75" s="214" t="str">
        <f>IF(('Item Detail'!$AL81)="","",'Item Detail'!$AL81)</f>
        <v/>
      </c>
      <c r="AM75" s="214" t="str">
        <f>IF(('Item Detail'!$AQ81)="","",'Item Detail'!$AQ81)</f>
        <v/>
      </c>
      <c r="AN75" s="214" t="str">
        <f>IF(('Item Detail'!$AT81)="","",'Item Detail'!$AT81)</f>
        <v/>
      </c>
    </row>
    <row r="76" spans="2:40" ht="21.95" customHeight="1" x14ac:dyDescent="0.2">
      <c r="B76" s="201" t="str">
        <f>IF(('Item Detail'!$B$6)="","",'Item Detail'!$B$6)</f>
        <v/>
      </c>
      <c r="D76" s="201" t="str">
        <f>IF(('Item Detail'!$J$4)="","",'Item Detail'!$J$4)</f>
        <v/>
      </c>
      <c r="E76" s="209" t="str">
        <f>IF(('Item Detail'!$N82)="","",'Item Detail'!$N82)</f>
        <v>No - By Merchant</v>
      </c>
      <c r="G76" s="201" t="str">
        <f>IF(('Item Detail'!$H$5)="","",'Item Detail'!$H$5)</f>
        <v/>
      </c>
      <c r="H76" s="210" t="str">
        <f>IF(('Item Detail'!$H$4)="","",'Item Detail'!$H$4)</f>
        <v/>
      </c>
      <c r="J76" s="212" t="str">
        <f>IF(('Item Detail'!$H$6)="","",'Item Detail'!$H$6)</f>
        <v/>
      </c>
      <c r="L76" s="201" t="str">
        <f>IF(('Item Detail'!$E82)="","",'Item Detail'!$E82)</f>
        <v/>
      </c>
      <c r="M76" s="201" t="str">
        <f>IF(('Item Detail'!$B82)="","",'Item Detail'!$B82)</f>
        <v/>
      </c>
      <c r="N76" s="201" t="str">
        <f>IF(('Item Detail'!$C82)="","",'Item Detail'!$C82)</f>
        <v/>
      </c>
      <c r="O76" s="201" t="str">
        <f>IF(('Item Detail'!$D82)="","",'Item Detail'!$D82)</f>
        <v/>
      </c>
      <c r="P76" s="201" t="str">
        <f>IF(('Item Detail'!$C$2)="","",'Item Detail'!$C$2)</f>
        <v/>
      </c>
      <c r="Q76" s="284" t="str">
        <f>IF(('Item Detail'!$G82)="","",'Item Detail'!$G82)</f>
        <v/>
      </c>
      <c r="R76" s="212" t="str">
        <f>IF(('Item Detail'!$I82)="","",'Item Detail'!$I82)</f>
        <v/>
      </c>
      <c r="S76" s="212" t="str">
        <f>IF(('Item Detail'!$J82)="","",'Item Detail'!$J82)</f>
        <v/>
      </c>
      <c r="T76" s="212" t="str">
        <f>IF(('Item Detail'!$L82)="","",'Item Detail'!$L82)</f>
        <v/>
      </c>
      <c r="U76" s="212" t="str">
        <f>IF(('Item Detail'!$K82)="","",'Item Detail'!$K82)</f>
        <v/>
      </c>
      <c r="Z76" s="201" t="str">
        <f>IF(('Item Detail'!$O82)="","",'Item Detail'!$O82)</f>
        <v/>
      </c>
      <c r="AA76" s="201" t="str">
        <f>IF('Item Detail'!$R82=0,$AB76,'Item Detail'!$R82)</f>
        <v/>
      </c>
      <c r="AB76" s="201" t="str">
        <f>IF(('Item Detail'!$Q82)="","",'Item Detail'!$Q82)</f>
        <v/>
      </c>
      <c r="AC76" s="201" t="str">
        <f>IF(('Item Detail'!$AU82)="","",'Item Detail'!$AU82)</f>
        <v/>
      </c>
      <c r="AD76" s="218"/>
      <c r="AF76" s="218"/>
      <c r="AH76" s="213" t="str">
        <f>IF(('Item Detail'!$AH82)="","",'Item Detail'!$AH82)</f>
        <v/>
      </c>
      <c r="AI76" s="213" t="str">
        <f>IF(('Item Detail'!$AG82)="","",'Item Detail'!$AG82)</f>
        <v/>
      </c>
      <c r="AL76" s="214" t="str">
        <f>IF(('Item Detail'!$AL82)="","",'Item Detail'!$AL82)</f>
        <v/>
      </c>
      <c r="AM76" s="214" t="str">
        <f>IF(('Item Detail'!$AQ82)="","",'Item Detail'!$AQ82)</f>
        <v/>
      </c>
      <c r="AN76" s="214" t="str">
        <f>IF(('Item Detail'!$AT82)="","",'Item Detail'!$AT82)</f>
        <v/>
      </c>
    </row>
    <row r="77" spans="2:40" ht="21.95" customHeight="1" x14ac:dyDescent="0.2">
      <c r="B77" s="201" t="str">
        <f>IF(('Item Detail'!$B$6)="","",'Item Detail'!$B$6)</f>
        <v/>
      </c>
      <c r="D77" s="201" t="str">
        <f>IF(('Item Detail'!$J$4)="","",'Item Detail'!$J$4)</f>
        <v/>
      </c>
      <c r="E77" s="209" t="str">
        <f>IF(('Item Detail'!$N83)="","",'Item Detail'!$N83)</f>
        <v>No - By Merchant</v>
      </c>
      <c r="G77" s="201" t="str">
        <f>IF(('Item Detail'!$H$5)="","",'Item Detail'!$H$5)</f>
        <v/>
      </c>
      <c r="H77" s="210" t="str">
        <f>IF(('Item Detail'!$H$4)="","",'Item Detail'!$H$4)</f>
        <v/>
      </c>
      <c r="J77" s="212" t="str">
        <f>IF(('Item Detail'!$H$6)="","",'Item Detail'!$H$6)</f>
        <v/>
      </c>
      <c r="L77" s="201" t="str">
        <f>IF(('Item Detail'!$E83)="","",'Item Detail'!$E83)</f>
        <v/>
      </c>
      <c r="M77" s="201" t="str">
        <f>IF(('Item Detail'!$B83)="","",'Item Detail'!$B83)</f>
        <v/>
      </c>
      <c r="N77" s="201" t="str">
        <f>IF(('Item Detail'!$C83)="","",'Item Detail'!$C83)</f>
        <v/>
      </c>
      <c r="O77" s="201" t="str">
        <f>IF(('Item Detail'!$D83)="","",'Item Detail'!$D83)</f>
        <v/>
      </c>
      <c r="P77" s="201" t="str">
        <f>IF(('Item Detail'!$C$2)="","",'Item Detail'!$C$2)</f>
        <v/>
      </c>
      <c r="Q77" s="284" t="str">
        <f>IF(('Item Detail'!$G83)="","",'Item Detail'!$G83)</f>
        <v/>
      </c>
      <c r="R77" s="212" t="str">
        <f>IF(('Item Detail'!$I83)="","",'Item Detail'!$I83)</f>
        <v/>
      </c>
      <c r="S77" s="212" t="str">
        <f>IF(('Item Detail'!$J83)="","",'Item Detail'!$J83)</f>
        <v/>
      </c>
      <c r="T77" s="212" t="str">
        <f>IF(('Item Detail'!$L83)="","",'Item Detail'!$L83)</f>
        <v/>
      </c>
      <c r="U77" s="212" t="str">
        <f>IF(('Item Detail'!$K83)="","",'Item Detail'!$K83)</f>
        <v/>
      </c>
      <c r="Z77" s="201" t="str">
        <f>IF(('Item Detail'!$O83)="","",'Item Detail'!$O83)</f>
        <v/>
      </c>
      <c r="AA77" s="201" t="str">
        <f>IF('Item Detail'!$R83=0,$AB77,'Item Detail'!$R83)</f>
        <v/>
      </c>
      <c r="AB77" s="201" t="str">
        <f>IF(('Item Detail'!$Q83)="","",'Item Detail'!$Q83)</f>
        <v/>
      </c>
      <c r="AC77" s="201" t="str">
        <f>IF(('Item Detail'!$AU83)="","",'Item Detail'!$AU83)</f>
        <v/>
      </c>
      <c r="AD77" s="218"/>
      <c r="AF77" s="218"/>
      <c r="AH77" s="213" t="str">
        <f>IF(('Item Detail'!$AH83)="","",'Item Detail'!$AH83)</f>
        <v/>
      </c>
      <c r="AI77" s="213" t="str">
        <f>IF(('Item Detail'!$AG83)="","",'Item Detail'!$AG83)</f>
        <v/>
      </c>
      <c r="AL77" s="214" t="str">
        <f>IF(('Item Detail'!$AL83)="","",'Item Detail'!$AL83)</f>
        <v/>
      </c>
      <c r="AM77" s="214" t="str">
        <f>IF(('Item Detail'!$AQ83)="","",'Item Detail'!$AQ83)</f>
        <v/>
      </c>
      <c r="AN77" s="214" t="str">
        <f>IF(('Item Detail'!$AT83)="","",'Item Detail'!$AT83)</f>
        <v/>
      </c>
    </row>
    <row r="78" spans="2:40" ht="21.95" customHeight="1" x14ac:dyDescent="0.2">
      <c r="B78" s="201" t="str">
        <f>IF(('Item Detail'!$B$6)="","",'Item Detail'!$B$6)</f>
        <v/>
      </c>
      <c r="D78" s="201" t="str">
        <f>IF(('Item Detail'!$J$4)="","",'Item Detail'!$J$4)</f>
        <v/>
      </c>
      <c r="E78" s="209" t="str">
        <f>IF(('Item Detail'!$N84)="","",'Item Detail'!$N84)</f>
        <v>No - By Merchant</v>
      </c>
      <c r="G78" s="201" t="str">
        <f>IF(('Item Detail'!$H$5)="","",'Item Detail'!$H$5)</f>
        <v/>
      </c>
      <c r="H78" s="210" t="str">
        <f>IF(('Item Detail'!$H$4)="","",'Item Detail'!$H$4)</f>
        <v/>
      </c>
      <c r="J78" s="212" t="str">
        <f>IF(('Item Detail'!$H$6)="","",'Item Detail'!$H$6)</f>
        <v/>
      </c>
      <c r="L78" s="201" t="str">
        <f>IF(('Item Detail'!$E84)="","",'Item Detail'!$E84)</f>
        <v/>
      </c>
      <c r="M78" s="201" t="str">
        <f>IF(('Item Detail'!$B84)="","",'Item Detail'!$B84)</f>
        <v/>
      </c>
      <c r="N78" s="201" t="str">
        <f>IF(('Item Detail'!$C84)="","",'Item Detail'!$C84)</f>
        <v/>
      </c>
      <c r="O78" s="201" t="str">
        <f>IF(('Item Detail'!$D84)="","",'Item Detail'!$D84)</f>
        <v/>
      </c>
      <c r="P78" s="201" t="str">
        <f>IF(('Item Detail'!$C$2)="","",'Item Detail'!$C$2)</f>
        <v/>
      </c>
      <c r="Q78" s="284" t="str">
        <f>IF(('Item Detail'!$G84)="","",'Item Detail'!$G84)</f>
        <v/>
      </c>
      <c r="R78" s="212" t="str">
        <f>IF(('Item Detail'!$I84)="","",'Item Detail'!$I84)</f>
        <v/>
      </c>
      <c r="S78" s="212" t="str">
        <f>IF(('Item Detail'!$J84)="","",'Item Detail'!$J84)</f>
        <v/>
      </c>
      <c r="T78" s="212" t="str">
        <f>IF(('Item Detail'!$L84)="","",'Item Detail'!$L84)</f>
        <v/>
      </c>
      <c r="U78" s="212" t="str">
        <f>IF(('Item Detail'!$K84)="","",'Item Detail'!$K84)</f>
        <v/>
      </c>
      <c r="Z78" s="201" t="str">
        <f>IF(('Item Detail'!$O84)="","",'Item Detail'!$O84)</f>
        <v/>
      </c>
      <c r="AA78" s="201" t="str">
        <f>IF('Item Detail'!$R84=0,$AB78,'Item Detail'!$R84)</f>
        <v/>
      </c>
      <c r="AB78" s="201" t="str">
        <f>IF(('Item Detail'!$Q84)="","",'Item Detail'!$Q84)</f>
        <v/>
      </c>
      <c r="AC78" s="201" t="str">
        <f>IF(('Item Detail'!$AU84)="","",'Item Detail'!$AU84)</f>
        <v/>
      </c>
      <c r="AD78" s="218"/>
      <c r="AF78" s="218"/>
      <c r="AH78" s="213" t="str">
        <f>IF(('Item Detail'!$AH84)="","",'Item Detail'!$AH84)</f>
        <v/>
      </c>
      <c r="AI78" s="213" t="str">
        <f>IF(('Item Detail'!$AG84)="","",'Item Detail'!$AG84)</f>
        <v/>
      </c>
      <c r="AL78" s="214" t="str">
        <f>IF(('Item Detail'!$AL84)="","",'Item Detail'!$AL84)</f>
        <v/>
      </c>
      <c r="AM78" s="214" t="str">
        <f>IF(('Item Detail'!$AQ84)="","",'Item Detail'!$AQ84)</f>
        <v/>
      </c>
      <c r="AN78" s="214" t="str">
        <f>IF(('Item Detail'!$AT84)="","",'Item Detail'!$AT84)</f>
        <v/>
      </c>
    </row>
    <row r="79" spans="2:40" ht="21.95" customHeight="1" x14ac:dyDescent="0.2">
      <c r="B79" s="201" t="str">
        <f>IF(('Item Detail'!$B$6)="","",'Item Detail'!$B$6)</f>
        <v/>
      </c>
      <c r="D79" s="201" t="str">
        <f>IF(('Item Detail'!$J$4)="","",'Item Detail'!$J$4)</f>
        <v/>
      </c>
      <c r="E79" s="209" t="str">
        <f>IF(('Item Detail'!$N85)="","",'Item Detail'!$N85)</f>
        <v>No - By Merchant</v>
      </c>
      <c r="G79" s="201" t="str">
        <f>IF(('Item Detail'!$H$5)="","",'Item Detail'!$H$5)</f>
        <v/>
      </c>
      <c r="H79" s="210" t="str">
        <f>IF(('Item Detail'!$H$4)="","",'Item Detail'!$H$4)</f>
        <v/>
      </c>
      <c r="J79" s="212" t="str">
        <f>IF(('Item Detail'!$H$6)="","",'Item Detail'!$H$6)</f>
        <v/>
      </c>
      <c r="L79" s="201" t="str">
        <f>IF(('Item Detail'!$E85)="","",'Item Detail'!$E85)</f>
        <v/>
      </c>
      <c r="M79" s="201" t="str">
        <f>IF(('Item Detail'!$B85)="","",'Item Detail'!$B85)</f>
        <v/>
      </c>
      <c r="N79" s="201" t="str">
        <f>IF(('Item Detail'!$C85)="","",'Item Detail'!$C85)</f>
        <v/>
      </c>
      <c r="O79" s="201" t="str">
        <f>IF(('Item Detail'!$D85)="","",'Item Detail'!$D85)</f>
        <v/>
      </c>
      <c r="P79" s="201" t="str">
        <f>IF(('Item Detail'!$C$2)="","",'Item Detail'!$C$2)</f>
        <v/>
      </c>
      <c r="Q79" s="284" t="str">
        <f>IF(('Item Detail'!$G85)="","",'Item Detail'!$G85)</f>
        <v/>
      </c>
      <c r="R79" s="212" t="str">
        <f>IF(('Item Detail'!$I85)="","",'Item Detail'!$I85)</f>
        <v/>
      </c>
      <c r="S79" s="212" t="str">
        <f>IF(('Item Detail'!$J85)="","",'Item Detail'!$J85)</f>
        <v/>
      </c>
      <c r="T79" s="212" t="str">
        <f>IF(('Item Detail'!$L85)="","",'Item Detail'!$L85)</f>
        <v/>
      </c>
      <c r="U79" s="212" t="str">
        <f>IF(('Item Detail'!$K85)="","",'Item Detail'!$K85)</f>
        <v/>
      </c>
      <c r="Z79" s="201" t="str">
        <f>IF(('Item Detail'!$O85)="","",'Item Detail'!$O85)</f>
        <v/>
      </c>
      <c r="AA79" s="201" t="str">
        <f>IF('Item Detail'!$R85=0,$AB79,'Item Detail'!$R85)</f>
        <v/>
      </c>
      <c r="AB79" s="201" t="str">
        <f>IF(('Item Detail'!$Q85)="","",'Item Detail'!$Q85)</f>
        <v/>
      </c>
      <c r="AC79" s="201" t="str">
        <f>IF(('Item Detail'!$AU85)="","",'Item Detail'!$AU85)</f>
        <v/>
      </c>
      <c r="AD79" s="218"/>
      <c r="AF79" s="218"/>
      <c r="AH79" s="213" t="str">
        <f>IF(('Item Detail'!$AH85)="","",'Item Detail'!$AH85)</f>
        <v/>
      </c>
      <c r="AI79" s="213" t="str">
        <f>IF(('Item Detail'!$AG85)="","",'Item Detail'!$AG85)</f>
        <v/>
      </c>
      <c r="AL79" s="214" t="str">
        <f>IF(('Item Detail'!$AL85)="","",'Item Detail'!$AL85)</f>
        <v/>
      </c>
      <c r="AM79" s="214" t="str">
        <f>IF(('Item Detail'!$AQ85)="","",'Item Detail'!$AQ85)</f>
        <v/>
      </c>
      <c r="AN79" s="214" t="str">
        <f>IF(('Item Detail'!$AT85)="","",'Item Detail'!$AT85)</f>
        <v/>
      </c>
    </row>
    <row r="80" spans="2:40" ht="21.95" customHeight="1" x14ac:dyDescent="0.2">
      <c r="B80" s="201" t="str">
        <f>IF(('Item Detail'!$B$6)="","",'Item Detail'!$B$6)</f>
        <v/>
      </c>
      <c r="D80" s="201" t="str">
        <f>IF(('Item Detail'!$J$4)="","",'Item Detail'!$J$4)</f>
        <v/>
      </c>
      <c r="E80" s="209" t="str">
        <f>IF(('Item Detail'!$N86)="","",'Item Detail'!$N86)</f>
        <v>No - By Merchant</v>
      </c>
      <c r="G80" s="201" t="str">
        <f>IF(('Item Detail'!$H$5)="","",'Item Detail'!$H$5)</f>
        <v/>
      </c>
      <c r="H80" s="210" t="str">
        <f>IF(('Item Detail'!$H$4)="","",'Item Detail'!$H$4)</f>
        <v/>
      </c>
      <c r="J80" s="212" t="str">
        <f>IF(('Item Detail'!$H$6)="","",'Item Detail'!$H$6)</f>
        <v/>
      </c>
      <c r="L80" s="201" t="str">
        <f>IF(('Item Detail'!$E86)="","",'Item Detail'!$E86)</f>
        <v/>
      </c>
      <c r="M80" s="201" t="str">
        <f>IF(('Item Detail'!$B86)="","",'Item Detail'!$B86)</f>
        <v/>
      </c>
      <c r="N80" s="201" t="str">
        <f>IF(('Item Detail'!$C86)="","",'Item Detail'!$C86)</f>
        <v/>
      </c>
      <c r="O80" s="201" t="str">
        <f>IF(('Item Detail'!$D86)="","",'Item Detail'!$D86)</f>
        <v/>
      </c>
      <c r="P80" s="201" t="str">
        <f>IF(('Item Detail'!$C$2)="","",'Item Detail'!$C$2)</f>
        <v/>
      </c>
      <c r="Q80" s="284" t="str">
        <f>IF(('Item Detail'!$G86)="","",'Item Detail'!$G86)</f>
        <v/>
      </c>
      <c r="R80" s="212" t="str">
        <f>IF(('Item Detail'!$I86)="","",'Item Detail'!$I86)</f>
        <v/>
      </c>
      <c r="S80" s="212" t="str">
        <f>IF(('Item Detail'!$J86)="","",'Item Detail'!$J86)</f>
        <v/>
      </c>
      <c r="T80" s="212" t="str">
        <f>IF(('Item Detail'!$L86)="","",'Item Detail'!$L86)</f>
        <v/>
      </c>
      <c r="U80" s="212" t="str">
        <f>IF(('Item Detail'!$K86)="","",'Item Detail'!$K86)</f>
        <v/>
      </c>
      <c r="Z80" s="201" t="str">
        <f>IF(('Item Detail'!$O86)="","",'Item Detail'!$O86)</f>
        <v/>
      </c>
      <c r="AA80" s="201" t="str">
        <f>IF('Item Detail'!$R86=0,$AB80,'Item Detail'!$R86)</f>
        <v/>
      </c>
      <c r="AB80" s="201" t="str">
        <f>IF(('Item Detail'!$Q86)="","",'Item Detail'!$Q86)</f>
        <v/>
      </c>
      <c r="AC80" s="201" t="str">
        <f>IF(('Item Detail'!$AU86)="","",'Item Detail'!$AU86)</f>
        <v/>
      </c>
      <c r="AD80" s="218"/>
      <c r="AF80" s="218"/>
      <c r="AH80" s="213" t="str">
        <f>IF(('Item Detail'!$AH86)="","",'Item Detail'!$AH86)</f>
        <v/>
      </c>
      <c r="AI80" s="213" t="str">
        <f>IF(('Item Detail'!$AG86)="","",'Item Detail'!$AG86)</f>
        <v/>
      </c>
      <c r="AL80" s="214" t="str">
        <f>IF(('Item Detail'!$AL86)="","",'Item Detail'!$AL86)</f>
        <v/>
      </c>
      <c r="AM80" s="214" t="str">
        <f>IF(('Item Detail'!$AQ86)="","",'Item Detail'!$AQ86)</f>
        <v/>
      </c>
      <c r="AN80" s="214" t="str">
        <f>IF(('Item Detail'!$AT86)="","",'Item Detail'!$AT86)</f>
        <v/>
      </c>
    </row>
    <row r="81" spans="2:40" ht="21.95" customHeight="1" x14ac:dyDescent="0.2">
      <c r="B81" s="201" t="str">
        <f>IF(('Item Detail'!$B$6)="","",'Item Detail'!$B$6)</f>
        <v/>
      </c>
      <c r="D81" s="201" t="str">
        <f>IF(('Item Detail'!$J$4)="","",'Item Detail'!$J$4)</f>
        <v/>
      </c>
      <c r="E81" s="209" t="str">
        <f>IF(('Item Detail'!$N87)="","",'Item Detail'!$N87)</f>
        <v>No - By Merchant</v>
      </c>
      <c r="G81" s="201" t="str">
        <f>IF(('Item Detail'!$H$5)="","",'Item Detail'!$H$5)</f>
        <v/>
      </c>
      <c r="H81" s="210" t="str">
        <f>IF(('Item Detail'!$H$4)="","",'Item Detail'!$H$4)</f>
        <v/>
      </c>
      <c r="J81" s="212" t="str">
        <f>IF(('Item Detail'!$H$6)="","",'Item Detail'!$H$6)</f>
        <v/>
      </c>
      <c r="L81" s="201" t="str">
        <f>IF(('Item Detail'!$E87)="","",'Item Detail'!$E87)</f>
        <v/>
      </c>
      <c r="M81" s="201" t="str">
        <f>IF(('Item Detail'!$B87)="","",'Item Detail'!$B87)</f>
        <v/>
      </c>
      <c r="N81" s="201" t="str">
        <f>IF(('Item Detail'!$C87)="","",'Item Detail'!$C87)</f>
        <v/>
      </c>
      <c r="O81" s="201" t="str">
        <f>IF(('Item Detail'!$D87)="","",'Item Detail'!$D87)</f>
        <v/>
      </c>
      <c r="P81" s="201" t="str">
        <f>IF(('Item Detail'!$C$2)="","",'Item Detail'!$C$2)</f>
        <v/>
      </c>
      <c r="Q81" s="284" t="str">
        <f>IF(('Item Detail'!$G87)="","",'Item Detail'!$G87)</f>
        <v/>
      </c>
      <c r="R81" s="212" t="str">
        <f>IF(('Item Detail'!$I87)="","",'Item Detail'!$I87)</f>
        <v/>
      </c>
      <c r="S81" s="212" t="str">
        <f>IF(('Item Detail'!$J87)="","",'Item Detail'!$J87)</f>
        <v/>
      </c>
      <c r="T81" s="212" t="str">
        <f>IF(('Item Detail'!$L87)="","",'Item Detail'!$L87)</f>
        <v/>
      </c>
      <c r="U81" s="212" t="str">
        <f>IF(('Item Detail'!$K87)="","",'Item Detail'!$K87)</f>
        <v/>
      </c>
      <c r="Z81" s="201" t="str">
        <f>IF(('Item Detail'!$O87)="","",'Item Detail'!$O87)</f>
        <v/>
      </c>
      <c r="AA81" s="201" t="str">
        <f>IF('Item Detail'!$R87=0,$AB81,'Item Detail'!$R87)</f>
        <v/>
      </c>
      <c r="AB81" s="201" t="str">
        <f>IF(('Item Detail'!$Q87)="","",'Item Detail'!$Q87)</f>
        <v/>
      </c>
      <c r="AC81" s="201" t="str">
        <f>IF(('Item Detail'!$AU87)="","",'Item Detail'!$AU87)</f>
        <v/>
      </c>
      <c r="AD81" s="218"/>
      <c r="AF81" s="218"/>
      <c r="AH81" s="213" t="str">
        <f>IF(('Item Detail'!$AH87)="","",'Item Detail'!$AH87)</f>
        <v/>
      </c>
      <c r="AI81" s="213" t="str">
        <f>IF(('Item Detail'!$AG87)="","",'Item Detail'!$AG87)</f>
        <v/>
      </c>
      <c r="AL81" s="214" t="str">
        <f>IF(('Item Detail'!$AL87)="","",'Item Detail'!$AL87)</f>
        <v/>
      </c>
      <c r="AM81" s="214" t="str">
        <f>IF(('Item Detail'!$AQ87)="","",'Item Detail'!$AQ87)</f>
        <v/>
      </c>
      <c r="AN81" s="214" t="str">
        <f>IF(('Item Detail'!$AT87)="","",'Item Detail'!$AT87)</f>
        <v/>
      </c>
    </row>
    <row r="82" spans="2:40" ht="21.95" customHeight="1" x14ac:dyDescent="0.2">
      <c r="B82" s="201" t="str">
        <f>IF(('Item Detail'!$B$6)="","",'Item Detail'!$B$6)</f>
        <v/>
      </c>
      <c r="D82" s="201" t="str">
        <f>IF(('Item Detail'!$J$4)="","",'Item Detail'!$J$4)</f>
        <v/>
      </c>
      <c r="E82" s="209" t="str">
        <f>IF(('Item Detail'!$N88)="","",'Item Detail'!$N88)</f>
        <v>No - By Merchant</v>
      </c>
      <c r="G82" s="201" t="str">
        <f>IF(('Item Detail'!$H$5)="","",'Item Detail'!$H$5)</f>
        <v/>
      </c>
      <c r="H82" s="210" t="str">
        <f>IF(('Item Detail'!$H$4)="","",'Item Detail'!$H$4)</f>
        <v/>
      </c>
      <c r="J82" s="212" t="str">
        <f>IF(('Item Detail'!$H$6)="","",'Item Detail'!$H$6)</f>
        <v/>
      </c>
      <c r="L82" s="201" t="str">
        <f>IF(('Item Detail'!$E88)="","",'Item Detail'!$E88)</f>
        <v/>
      </c>
      <c r="M82" s="201" t="str">
        <f>IF(('Item Detail'!$B88)="","",'Item Detail'!$B88)</f>
        <v/>
      </c>
      <c r="N82" s="201" t="str">
        <f>IF(('Item Detail'!$C88)="","",'Item Detail'!$C88)</f>
        <v/>
      </c>
      <c r="O82" s="201" t="str">
        <f>IF(('Item Detail'!$D88)="","",'Item Detail'!$D88)</f>
        <v/>
      </c>
      <c r="P82" s="201" t="str">
        <f>IF(('Item Detail'!$C$2)="","",'Item Detail'!$C$2)</f>
        <v/>
      </c>
      <c r="Q82" s="284" t="str">
        <f>IF(('Item Detail'!$G88)="","",'Item Detail'!$G88)</f>
        <v/>
      </c>
      <c r="R82" s="212" t="str">
        <f>IF(('Item Detail'!$I88)="","",'Item Detail'!$I88)</f>
        <v/>
      </c>
      <c r="S82" s="212" t="str">
        <f>IF(('Item Detail'!$J88)="","",'Item Detail'!$J88)</f>
        <v/>
      </c>
      <c r="T82" s="212" t="str">
        <f>IF(('Item Detail'!$L88)="","",'Item Detail'!$L88)</f>
        <v/>
      </c>
      <c r="U82" s="212" t="str">
        <f>IF(('Item Detail'!$K88)="","",'Item Detail'!$K88)</f>
        <v/>
      </c>
      <c r="Z82" s="201" t="str">
        <f>IF(('Item Detail'!$O88)="","",'Item Detail'!$O88)</f>
        <v/>
      </c>
      <c r="AA82" s="201" t="str">
        <f>IF('Item Detail'!$R88=0,$AB82,'Item Detail'!$R88)</f>
        <v/>
      </c>
      <c r="AB82" s="201" t="str">
        <f>IF(('Item Detail'!$Q88)="","",'Item Detail'!$Q88)</f>
        <v/>
      </c>
      <c r="AC82" s="201" t="str">
        <f>IF(('Item Detail'!$AU88)="","",'Item Detail'!$AU88)</f>
        <v/>
      </c>
      <c r="AD82" s="218"/>
      <c r="AF82" s="218"/>
      <c r="AH82" s="213" t="str">
        <f>IF(('Item Detail'!$AH88)="","",'Item Detail'!$AH88)</f>
        <v/>
      </c>
      <c r="AI82" s="213" t="str">
        <f>IF(('Item Detail'!$AG88)="","",'Item Detail'!$AG88)</f>
        <v/>
      </c>
      <c r="AL82" s="214" t="str">
        <f>IF(('Item Detail'!$AL88)="","",'Item Detail'!$AL88)</f>
        <v/>
      </c>
      <c r="AM82" s="214" t="str">
        <f>IF(('Item Detail'!$AQ88)="","",'Item Detail'!$AQ88)</f>
        <v/>
      </c>
      <c r="AN82" s="214" t="str">
        <f>IF(('Item Detail'!$AT88)="","",'Item Detail'!$AT88)</f>
        <v/>
      </c>
    </row>
    <row r="83" spans="2:40" ht="21.95" customHeight="1" x14ac:dyDescent="0.2">
      <c r="B83" s="201" t="str">
        <f>IF(('Item Detail'!$B$6)="","",'Item Detail'!$B$6)</f>
        <v/>
      </c>
      <c r="D83" s="201" t="str">
        <f>IF(('Item Detail'!$J$4)="","",'Item Detail'!$J$4)</f>
        <v/>
      </c>
      <c r="E83" s="209" t="str">
        <f>IF(('Item Detail'!$N89)="","",'Item Detail'!$N89)</f>
        <v>No - By Merchant</v>
      </c>
      <c r="G83" s="201" t="str">
        <f>IF(('Item Detail'!$H$5)="","",'Item Detail'!$H$5)</f>
        <v/>
      </c>
      <c r="H83" s="210" t="str">
        <f>IF(('Item Detail'!$H$4)="","",'Item Detail'!$H$4)</f>
        <v/>
      </c>
      <c r="J83" s="212" t="str">
        <f>IF(('Item Detail'!$H$6)="","",'Item Detail'!$H$6)</f>
        <v/>
      </c>
      <c r="L83" s="201" t="str">
        <f>IF(('Item Detail'!$E89)="","",'Item Detail'!$E89)</f>
        <v/>
      </c>
      <c r="M83" s="201" t="str">
        <f>IF(('Item Detail'!$B89)="","",'Item Detail'!$B89)</f>
        <v/>
      </c>
      <c r="N83" s="201" t="str">
        <f>IF(('Item Detail'!$C89)="","",'Item Detail'!$C89)</f>
        <v/>
      </c>
      <c r="O83" s="201" t="str">
        <f>IF(('Item Detail'!$D89)="","",'Item Detail'!$D89)</f>
        <v/>
      </c>
      <c r="P83" s="201" t="str">
        <f>IF(('Item Detail'!$C$2)="","",'Item Detail'!$C$2)</f>
        <v/>
      </c>
      <c r="Q83" s="284" t="str">
        <f>IF(('Item Detail'!$G89)="","",'Item Detail'!$G89)</f>
        <v/>
      </c>
      <c r="R83" s="212" t="str">
        <f>IF(('Item Detail'!$I89)="","",'Item Detail'!$I89)</f>
        <v/>
      </c>
      <c r="S83" s="212" t="str">
        <f>IF(('Item Detail'!$J89)="","",'Item Detail'!$J89)</f>
        <v/>
      </c>
      <c r="T83" s="212" t="str">
        <f>IF(('Item Detail'!$L89)="","",'Item Detail'!$L89)</f>
        <v/>
      </c>
      <c r="U83" s="212" t="str">
        <f>IF(('Item Detail'!$K89)="","",'Item Detail'!$K89)</f>
        <v/>
      </c>
      <c r="Z83" s="201" t="str">
        <f>IF(('Item Detail'!$O89)="","",'Item Detail'!$O89)</f>
        <v/>
      </c>
      <c r="AA83" s="201" t="str">
        <f>IF('Item Detail'!$R89=0,$AB83,'Item Detail'!$R89)</f>
        <v/>
      </c>
      <c r="AB83" s="201" t="str">
        <f>IF(('Item Detail'!$Q89)="","",'Item Detail'!$Q89)</f>
        <v/>
      </c>
      <c r="AC83" s="201" t="str">
        <f>IF(('Item Detail'!$AU89)="","",'Item Detail'!$AU89)</f>
        <v/>
      </c>
      <c r="AD83" s="218"/>
      <c r="AF83" s="218"/>
      <c r="AH83" s="213" t="str">
        <f>IF(('Item Detail'!$AH89)="","",'Item Detail'!$AH89)</f>
        <v/>
      </c>
      <c r="AI83" s="213" t="str">
        <f>IF(('Item Detail'!$AG89)="","",'Item Detail'!$AG89)</f>
        <v/>
      </c>
      <c r="AL83" s="214" t="str">
        <f>IF(('Item Detail'!$AL89)="","",'Item Detail'!$AL89)</f>
        <v/>
      </c>
      <c r="AM83" s="214" t="str">
        <f>IF(('Item Detail'!$AQ89)="","",'Item Detail'!$AQ89)</f>
        <v/>
      </c>
      <c r="AN83" s="214" t="str">
        <f>IF(('Item Detail'!$AT89)="","",'Item Detail'!$AT89)</f>
        <v/>
      </c>
    </row>
    <row r="84" spans="2:40" ht="21.95" customHeight="1" x14ac:dyDescent="0.2">
      <c r="B84" s="201" t="str">
        <f>IF(('Item Detail'!$B$6)="","",'Item Detail'!$B$6)</f>
        <v/>
      </c>
      <c r="D84" s="201" t="str">
        <f>IF(('Item Detail'!$J$4)="","",'Item Detail'!$J$4)</f>
        <v/>
      </c>
      <c r="E84" s="209" t="str">
        <f>IF(('Item Detail'!$N90)="","",'Item Detail'!$N90)</f>
        <v>No - By Merchant</v>
      </c>
      <c r="G84" s="201" t="str">
        <f>IF(('Item Detail'!$H$5)="","",'Item Detail'!$H$5)</f>
        <v/>
      </c>
      <c r="H84" s="210" t="str">
        <f>IF(('Item Detail'!$H$4)="","",'Item Detail'!$H$4)</f>
        <v/>
      </c>
      <c r="J84" s="212" t="str">
        <f>IF(('Item Detail'!$H$6)="","",'Item Detail'!$H$6)</f>
        <v/>
      </c>
      <c r="L84" s="201" t="str">
        <f>IF(('Item Detail'!$E90)="","",'Item Detail'!$E90)</f>
        <v/>
      </c>
      <c r="M84" s="201" t="str">
        <f>IF(('Item Detail'!$B90)="","",'Item Detail'!$B90)</f>
        <v/>
      </c>
      <c r="N84" s="201" t="str">
        <f>IF(('Item Detail'!$C90)="","",'Item Detail'!$C90)</f>
        <v/>
      </c>
      <c r="O84" s="201" t="str">
        <f>IF(('Item Detail'!$D90)="","",'Item Detail'!$D90)</f>
        <v/>
      </c>
      <c r="P84" s="201" t="str">
        <f>IF(('Item Detail'!$C$2)="","",'Item Detail'!$C$2)</f>
        <v/>
      </c>
      <c r="Q84" s="284" t="str">
        <f>IF(('Item Detail'!$G90)="","",'Item Detail'!$G90)</f>
        <v/>
      </c>
      <c r="R84" s="212" t="str">
        <f>IF(('Item Detail'!$I90)="","",'Item Detail'!$I90)</f>
        <v/>
      </c>
      <c r="S84" s="212" t="str">
        <f>IF(('Item Detail'!$J90)="","",'Item Detail'!$J90)</f>
        <v/>
      </c>
      <c r="T84" s="212" t="str">
        <f>IF(('Item Detail'!$L90)="","",'Item Detail'!$L90)</f>
        <v/>
      </c>
      <c r="U84" s="212" t="str">
        <f>IF(('Item Detail'!$K90)="","",'Item Detail'!$K90)</f>
        <v/>
      </c>
      <c r="Z84" s="201" t="str">
        <f>IF(('Item Detail'!$O90)="","",'Item Detail'!$O90)</f>
        <v/>
      </c>
      <c r="AA84" s="201" t="str">
        <f>IF('Item Detail'!$R90=0,$AB84,'Item Detail'!$R90)</f>
        <v/>
      </c>
      <c r="AB84" s="201" t="str">
        <f>IF(('Item Detail'!$Q90)="","",'Item Detail'!$Q90)</f>
        <v/>
      </c>
      <c r="AC84" s="201" t="str">
        <f>IF(('Item Detail'!$AU90)="","",'Item Detail'!$AU90)</f>
        <v/>
      </c>
      <c r="AD84" s="218"/>
      <c r="AF84" s="218"/>
      <c r="AH84" s="213" t="str">
        <f>IF(('Item Detail'!$AH90)="","",'Item Detail'!$AH90)</f>
        <v/>
      </c>
      <c r="AI84" s="213" t="str">
        <f>IF(('Item Detail'!$AG90)="","",'Item Detail'!$AG90)</f>
        <v/>
      </c>
      <c r="AL84" s="214" t="str">
        <f>IF(('Item Detail'!$AL90)="","",'Item Detail'!$AL90)</f>
        <v/>
      </c>
      <c r="AM84" s="214" t="str">
        <f>IF(('Item Detail'!$AQ90)="","",'Item Detail'!$AQ90)</f>
        <v/>
      </c>
      <c r="AN84" s="214" t="str">
        <f>IF(('Item Detail'!$AT90)="","",'Item Detail'!$AT90)</f>
        <v/>
      </c>
    </row>
    <row r="85" spans="2:40" ht="21.95" customHeight="1" x14ac:dyDescent="0.2">
      <c r="B85" s="201" t="str">
        <f>IF(('Item Detail'!$B$6)="","",'Item Detail'!$B$6)</f>
        <v/>
      </c>
      <c r="D85" s="201" t="str">
        <f>IF(('Item Detail'!$J$4)="","",'Item Detail'!$J$4)</f>
        <v/>
      </c>
      <c r="E85" s="209" t="str">
        <f>IF(('Item Detail'!$N91)="","",'Item Detail'!$N91)</f>
        <v>No - By Merchant</v>
      </c>
      <c r="G85" s="201" t="str">
        <f>IF(('Item Detail'!$H$5)="","",'Item Detail'!$H$5)</f>
        <v/>
      </c>
      <c r="H85" s="210" t="str">
        <f>IF(('Item Detail'!$H$4)="","",'Item Detail'!$H$4)</f>
        <v/>
      </c>
      <c r="J85" s="212" t="str">
        <f>IF(('Item Detail'!$H$6)="","",'Item Detail'!$H$6)</f>
        <v/>
      </c>
      <c r="L85" s="201" t="str">
        <f>IF(('Item Detail'!$E91)="","",'Item Detail'!$E91)</f>
        <v/>
      </c>
      <c r="M85" s="201" t="str">
        <f>IF(('Item Detail'!$B91)="","",'Item Detail'!$B91)</f>
        <v/>
      </c>
      <c r="N85" s="201" t="str">
        <f>IF(('Item Detail'!$C91)="","",'Item Detail'!$C91)</f>
        <v/>
      </c>
      <c r="O85" s="201" t="str">
        <f>IF(('Item Detail'!$D91)="","",'Item Detail'!$D91)</f>
        <v/>
      </c>
      <c r="P85" s="201" t="str">
        <f>IF(('Item Detail'!$C$2)="","",'Item Detail'!$C$2)</f>
        <v/>
      </c>
      <c r="Q85" s="284" t="str">
        <f>IF(('Item Detail'!$G91)="","",'Item Detail'!$G91)</f>
        <v/>
      </c>
      <c r="R85" s="212" t="str">
        <f>IF(('Item Detail'!$I91)="","",'Item Detail'!$I91)</f>
        <v/>
      </c>
      <c r="S85" s="212" t="str">
        <f>IF(('Item Detail'!$J91)="","",'Item Detail'!$J91)</f>
        <v/>
      </c>
      <c r="T85" s="212" t="str">
        <f>IF(('Item Detail'!$L91)="","",'Item Detail'!$L91)</f>
        <v/>
      </c>
      <c r="U85" s="212" t="str">
        <f>IF(('Item Detail'!$K91)="","",'Item Detail'!$K91)</f>
        <v/>
      </c>
      <c r="Z85" s="201" t="str">
        <f>IF(('Item Detail'!$O91)="","",'Item Detail'!$O91)</f>
        <v/>
      </c>
      <c r="AA85" s="201" t="str">
        <f>IF('Item Detail'!$R91=0,$AB85,'Item Detail'!$R91)</f>
        <v/>
      </c>
      <c r="AB85" s="201" t="str">
        <f>IF(('Item Detail'!$Q91)="","",'Item Detail'!$Q91)</f>
        <v/>
      </c>
      <c r="AC85" s="201" t="str">
        <f>IF(('Item Detail'!$AU91)="","",'Item Detail'!$AU91)</f>
        <v/>
      </c>
      <c r="AD85" s="218"/>
      <c r="AF85" s="218"/>
      <c r="AH85" s="213" t="str">
        <f>IF(('Item Detail'!$AH91)="","",'Item Detail'!$AH91)</f>
        <v/>
      </c>
      <c r="AI85" s="213" t="str">
        <f>IF(('Item Detail'!$AG91)="","",'Item Detail'!$AG91)</f>
        <v/>
      </c>
      <c r="AL85" s="214" t="str">
        <f>IF(('Item Detail'!$AL91)="","",'Item Detail'!$AL91)</f>
        <v/>
      </c>
      <c r="AM85" s="214" t="str">
        <f>IF(('Item Detail'!$AQ91)="","",'Item Detail'!$AQ91)</f>
        <v/>
      </c>
      <c r="AN85" s="214" t="str">
        <f>IF(('Item Detail'!$AT91)="","",'Item Detail'!$AT91)</f>
        <v/>
      </c>
    </row>
    <row r="86" spans="2:40" ht="21.95" customHeight="1" x14ac:dyDescent="0.2">
      <c r="B86" s="201" t="str">
        <f>IF(('Item Detail'!$B$6)="","",'Item Detail'!$B$6)</f>
        <v/>
      </c>
      <c r="D86" s="201" t="str">
        <f>IF(('Item Detail'!$J$4)="","",'Item Detail'!$J$4)</f>
        <v/>
      </c>
      <c r="E86" s="209" t="str">
        <f>IF(('Item Detail'!$N92)="","",'Item Detail'!$N92)</f>
        <v>No - By Merchant</v>
      </c>
      <c r="G86" s="201" t="str">
        <f>IF(('Item Detail'!$H$5)="","",'Item Detail'!$H$5)</f>
        <v/>
      </c>
      <c r="H86" s="210" t="str">
        <f>IF(('Item Detail'!$H$4)="","",'Item Detail'!$H$4)</f>
        <v/>
      </c>
      <c r="J86" s="212" t="str">
        <f>IF(('Item Detail'!$H$6)="","",'Item Detail'!$H$6)</f>
        <v/>
      </c>
      <c r="L86" s="201" t="str">
        <f>IF(('Item Detail'!$E92)="","",'Item Detail'!$E92)</f>
        <v/>
      </c>
      <c r="M86" s="201" t="str">
        <f>IF(('Item Detail'!$B92)="","",'Item Detail'!$B92)</f>
        <v/>
      </c>
      <c r="N86" s="201" t="str">
        <f>IF(('Item Detail'!$C92)="","",'Item Detail'!$C92)</f>
        <v/>
      </c>
      <c r="O86" s="201" t="str">
        <f>IF(('Item Detail'!$D92)="","",'Item Detail'!$D92)</f>
        <v/>
      </c>
      <c r="P86" s="201" t="str">
        <f>IF(('Item Detail'!$C$2)="","",'Item Detail'!$C$2)</f>
        <v/>
      </c>
      <c r="Q86" s="284" t="str">
        <f>IF(('Item Detail'!$G92)="","",'Item Detail'!$G92)</f>
        <v/>
      </c>
      <c r="R86" s="212" t="str">
        <f>IF(('Item Detail'!$I92)="","",'Item Detail'!$I92)</f>
        <v/>
      </c>
      <c r="S86" s="212" t="str">
        <f>IF(('Item Detail'!$J92)="","",'Item Detail'!$J92)</f>
        <v/>
      </c>
      <c r="T86" s="212" t="str">
        <f>IF(('Item Detail'!$L92)="","",'Item Detail'!$L92)</f>
        <v/>
      </c>
      <c r="U86" s="212" t="str">
        <f>IF(('Item Detail'!$K92)="","",'Item Detail'!$K92)</f>
        <v/>
      </c>
      <c r="Z86" s="201" t="str">
        <f>IF(('Item Detail'!$O92)="","",'Item Detail'!$O92)</f>
        <v/>
      </c>
      <c r="AA86" s="201" t="str">
        <f>IF('Item Detail'!$R92=0,$AB86,'Item Detail'!$R92)</f>
        <v/>
      </c>
      <c r="AB86" s="201" t="str">
        <f>IF(('Item Detail'!$Q92)="","",'Item Detail'!$Q92)</f>
        <v/>
      </c>
      <c r="AC86" s="201" t="str">
        <f>IF(('Item Detail'!$AU92)="","",'Item Detail'!$AU92)</f>
        <v/>
      </c>
      <c r="AD86" s="218"/>
      <c r="AF86" s="218"/>
      <c r="AH86" s="213" t="str">
        <f>IF(('Item Detail'!$AH92)="","",'Item Detail'!$AH92)</f>
        <v/>
      </c>
      <c r="AI86" s="213" t="str">
        <f>IF(('Item Detail'!$AG92)="","",'Item Detail'!$AG92)</f>
        <v/>
      </c>
      <c r="AL86" s="214" t="str">
        <f>IF(('Item Detail'!$AL92)="","",'Item Detail'!$AL92)</f>
        <v/>
      </c>
      <c r="AM86" s="214" t="str">
        <f>IF(('Item Detail'!$AQ92)="","",'Item Detail'!$AQ92)</f>
        <v/>
      </c>
      <c r="AN86" s="214" t="str">
        <f>IF(('Item Detail'!$AT92)="","",'Item Detail'!$AT92)</f>
        <v/>
      </c>
    </row>
    <row r="87" spans="2:40" ht="21.95" customHeight="1" x14ac:dyDescent="0.2">
      <c r="B87" s="201" t="str">
        <f>IF(('Item Detail'!$B$6)="","",'Item Detail'!$B$6)</f>
        <v/>
      </c>
      <c r="D87" s="201" t="str">
        <f>IF(('Item Detail'!$J$4)="","",'Item Detail'!$J$4)</f>
        <v/>
      </c>
      <c r="E87" s="209" t="str">
        <f>IF(('Item Detail'!$N93)="","",'Item Detail'!$N93)</f>
        <v>No - By Merchant</v>
      </c>
      <c r="G87" s="201" t="str">
        <f>IF(('Item Detail'!$H$5)="","",'Item Detail'!$H$5)</f>
        <v/>
      </c>
      <c r="H87" s="210" t="str">
        <f>IF(('Item Detail'!$H$4)="","",'Item Detail'!$H$4)</f>
        <v/>
      </c>
      <c r="J87" s="212" t="str">
        <f>IF(('Item Detail'!$H$6)="","",'Item Detail'!$H$6)</f>
        <v/>
      </c>
      <c r="L87" s="201" t="str">
        <f>IF(('Item Detail'!$E93)="","",'Item Detail'!$E93)</f>
        <v/>
      </c>
      <c r="M87" s="201" t="str">
        <f>IF(('Item Detail'!$B93)="","",'Item Detail'!$B93)</f>
        <v/>
      </c>
      <c r="N87" s="201" t="str">
        <f>IF(('Item Detail'!$C93)="","",'Item Detail'!$C93)</f>
        <v/>
      </c>
      <c r="O87" s="201" t="str">
        <f>IF(('Item Detail'!$D93)="","",'Item Detail'!$D93)</f>
        <v/>
      </c>
      <c r="P87" s="201" t="str">
        <f>IF(('Item Detail'!$C$2)="","",'Item Detail'!$C$2)</f>
        <v/>
      </c>
      <c r="Q87" s="284" t="str">
        <f>IF(('Item Detail'!$G93)="","",'Item Detail'!$G93)</f>
        <v/>
      </c>
      <c r="R87" s="212" t="str">
        <f>IF(('Item Detail'!$I93)="","",'Item Detail'!$I93)</f>
        <v/>
      </c>
      <c r="S87" s="212" t="str">
        <f>IF(('Item Detail'!$J93)="","",'Item Detail'!$J93)</f>
        <v/>
      </c>
      <c r="T87" s="212" t="str">
        <f>IF(('Item Detail'!$L93)="","",'Item Detail'!$L93)</f>
        <v/>
      </c>
      <c r="U87" s="212" t="str">
        <f>IF(('Item Detail'!$K93)="","",'Item Detail'!$K93)</f>
        <v/>
      </c>
      <c r="Z87" s="201" t="str">
        <f>IF(('Item Detail'!$O93)="","",'Item Detail'!$O93)</f>
        <v/>
      </c>
      <c r="AA87" s="201" t="str">
        <f>IF('Item Detail'!$R93=0,$AB87,'Item Detail'!$R93)</f>
        <v/>
      </c>
      <c r="AB87" s="201" t="str">
        <f>IF(('Item Detail'!$Q93)="","",'Item Detail'!$Q93)</f>
        <v/>
      </c>
      <c r="AC87" s="201" t="str">
        <f>IF(('Item Detail'!$AU93)="","",'Item Detail'!$AU93)</f>
        <v/>
      </c>
      <c r="AD87" s="218"/>
      <c r="AF87" s="218"/>
      <c r="AH87" s="213" t="str">
        <f>IF(('Item Detail'!$AH93)="","",'Item Detail'!$AH93)</f>
        <v/>
      </c>
      <c r="AI87" s="213" t="str">
        <f>IF(('Item Detail'!$AG93)="","",'Item Detail'!$AG93)</f>
        <v/>
      </c>
      <c r="AL87" s="214" t="str">
        <f>IF(('Item Detail'!$AL93)="","",'Item Detail'!$AL93)</f>
        <v/>
      </c>
      <c r="AM87" s="214" t="str">
        <f>IF(('Item Detail'!$AQ93)="","",'Item Detail'!$AQ93)</f>
        <v/>
      </c>
      <c r="AN87" s="214" t="str">
        <f>IF(('Item Detail'!$AT93)="","",'Item Detail'!$AT93)</f>
        <v/>
      </c>
    </row>
    <row r="88" spans="2:40" ht="21.95" customHeight="1" x14ac:dyDescent="0.2">
      <c r="B88" s="201" t="str">
        <f>IF(('Item Detail'!$B$6)="","",'Item Detail'!$B$6)</f>
        <v/>
      </c>
      <c r="D88" s="201" t="str">
        <f>IF(('Item Detail'!$J$4)="","",'Item Detail'!$J$4)</f>
        <v/>
      </c>
      <c r="E88" s="209" t="str">
        <f>IF(('Item Detail'!$N94)="","",'Item Detail'!$N94)</f>
        <v>No - By Merchant</v>
      </c>
      <c r="G88" s="201" t="str">
        <f>IF(('Item Detail'!$H$5)="","",'Item Detail'!$H$5)</f>
        <v/>
      </c>
      <c r="H88" s="210" t="str">
        <f>IF(('Item Detail'!$H$4)="","",'Item Detail'!$H$4)</f>
        <v/>
      </c>
      <c r="J88" s="212" t="str">
        <f>IF(('Item Detail'!$H$6)="","",'Item Detail'!$H$6)</f>
        <v/>
      </c>
      <c r="L88" s="201" t="str">
        <f>IF(('Item Detail'!$E94)="","",'Item Detail'!$E94)</f>
        <v/>
      </c>
      <c r="M88" s="201" t="str">
        <f>IF(('Item Detail'!$B94)="","",'Item Detail'!$B94)</f>
        <v/>
      </c>
      <c r="N88" s="201" t="str">
        <f>IF(('Item Detail'!$C94)="","",'Item Detail'!$C94)</f>
        <v/>
      </c>
      <c r="O88" s="201" t="str">
        <f>IF(('Item Detail'!$D94)="","",'Item Detail'!$D94)</f>
        <v/>
      </c>
      <c r="P88" s="201" t="str">
        <f>IF(('Item Detail'!$C$2)="","",'Item Detail'!$C$2)</f>
        <v/>
      </c>
      <c r="Q88" s="284" t="str">
        <f>IF(('Item Detail'!$G94)="","",'Item Detail'!$G94)</f>
        <v/>
      </c>
      <c r="R88" s="212" t="str">
        <f>IF(('Item Detail'!$I94)="","",'Item Detail'!$I94)</f>
        <v/>
      </c>
      <c r="S88" s="212" t="str">
        <f>IF(('Item Detail'!$J94)="","",'Item Detail'!$J94)</f>
        <v/>
      </c>
      <c r="T88" s="212" t="str">
        <f>IF(('Item Detail'!$L94)="","",'Item Detail'!$L94)</f>
        <v/>
      </c>
      <c r="U88" s="212" t="str">
        <f>IF(('Item Detail'!$K94)="","",'Item Detail'!$K94)</f>
        <v/>
      </c>
      <c r="Z88" s="201" t="str">
        <f>IF(('Item Detail'!$O94)="","",'Item Detail'!$O94)</f>
        <v/>
      </c>
      <c r="AA88" s="201" t="str">
        <f>IF('Item Detail'!$R94=0,$AB88,'Item Detail'!$R94)</f>
        <v/>
      </c>
      <c r="AB88" s="201" t="str">
        <f>IF(('Item Detail'!$Q94)="","",'Item Detail'!$Q94)</f>
        <v/>
      </c>
      <c r="AC88" s="201" t="str">
        <f>IF(('Item Detail'!$AU94)="","",'Item Detail'!$AU94)</f>
        <v/>
      </c>
      <c r="AD88" s="218"/>
      <c r="AF88" s="218"/>
      <c r="AH88" s="213" t="str">
        <f>IF(('Item Detail'!$AH94)="","",'Item Detail'!$AH94)</f>
        <v/>
      </c>
      <c r="AI88" s="213" t="str">
        <f>IF(('Item Detail'!$AG94)="","",'Item Detail'!$AG94)</f>
        <v/>
      </c>
      <c r="AL88" s="214" t="str">
        <f>IF(('Item Detail'!$AL94)="","",'Item Detail'!$AL94)</f>
        <v/>
      </c>
      <c r="AM88" s="214" t="str">
        <f>IF(('Item Detail'!$AQ94)="","",'Item Detail'!$AQ94)</f>
        <v/>
      </c>
      <c r="AN88" s="214" t="str">
        <f>IF(('Item Detail'!$AT94)="","",'Item Detail'!$AT94)</f>
        <v/>
      </c>
    </row>
    <row r="89" spans="2:40" ht="21.95" customHeight="1" x14ac:dyDescent="0.2">
      <c r="B89" s="201" t="str">
        <f>IF(('Item Detail'!$B$6)="","",'Item Detail'!$B$6)</f>
        <v/>
      </c>
      <c r="D89" s="201" t="str">
        <f>IF(('Item Detail'!$J$4)="","",'Item Detail'!$J$4)</f>
        <v/>
      </c>
      <c r="E89" s="209" t="str">
        <f>IF(('Item Detail'!$N95)="","",'Item Detail'!$N95)</f>
        <v>No - By Merchant</v>
      </c>
      <c r="G89" s="201" t="str">
        <f>IF(('Item Detail'!$H$5)="","",'Item Detail'!$H$5)</f>
        <v/>
      </c>
      <c r="H89" s="210" t="str">
        <f>IF(('Item Detail'!$H$4)="","",'Item Detail'!$H$4)</f>
        <v/>
      </c>
      <c r="J89" s="212" t="str">
        <f>IF(('Item Detail'!$H$6)="","",'Item Detail'!$H$6)</f>
        <v/>
      </c>
      <c r="L89" s="201" t="str">
        <f>IF(('Item Detail'!$E95)="","",'Item Detail'!$E95)</f>
        <v/>
      </c>
      <c r="M89" s="201" t="str">
        <f>IF(('Item Detail'!$B95)="","",'Item Detail'!$B95)</f>
        <v/>
      </c>
      <c r="N89" s="201" t="str">
        <f>IF(('Item Detail'!$C95)="","",'Item Detail'!$C95)</f>
        <v/>
      </c>
      <c r="O89" s="201" t="str">
        <f>IF(('Item Detail'!$D95)="","",'Item Detail'!$D95)</f>
        <v/>
      </c>
      <c r="P89" s="201" t="str">
        <f>IF(('Item Detail'!$C$2)="","",'Item Detail'!$C$2)</f>
        <v/>
      </c>
      <c r="Q89" s="284" t="str">
        <f>IF(('Item Detail'!$G95)="","",'Item Detail'!$G95)</f>
        <v/>
      </c>
      <c r="R89" s="212" t="str">
        <f>IF(('Item Detail'!$I95)="","",'Item Detail'!$I95)</f>
        <v/>
      </c>
      <c r="S89" s="212" t="str">
        <f>IF(('Item Detail'!$J95)="","",'Item Detail'!$J95)</f>
        <v/>
      </c>
      <c r="T89" s="212" t="str">
        <f>IF(('Item Detail'!$L95)="","",'Item Detail'!$L95)</f>
        <v/>
      </c>
      <c r="U89" s="212" t="str">
        <f>IF(('Item Detail'!$K95)="","",'Item Detail'!$K95)</f>
        <v/>
      </c>
      <c r="Z89" s="201" t="str">
        <f>IF(('Item Detail'!$O95)="","",'Item Detail'!$O95)</f>
        <v/>
      </c>
      <c r="AA89" s="201" t="str">
        <f>IF('Item Detail'!$R95=0,$AB89,'Item Detail'!$R95)</f>
        <v/>
      </c>
      <c r="AB89" s="201" t="str">
        <f>IF(('Item Detail'!$Q95)="","",'Item Detail'!$Q95)</f>
        <v/>
      </c>
      <c r="AC89" s="201" t="str">
        <f>IF(('Item Detail'!$AU95)="","",'Item Detail'!$AU95)</f>
        <v/>
      </c>
      <c r="AD89" s="218"/>
      <c r="AF89" s="218"/>
      <c r="AH89" s="213" t="str">
        <f>IF(('Item Detail'!$AH95)="","",'Item Detail'!$AH95)</f>
        <v/>
      </c>
      <c r="AI89" s="213" t="str">
        <f>IF(('Item Detail'!$AG95)="","",'Item Detail'!$AG95)</f>
        <v/>
      </c>
      <c r="AL89" s="214" t="str">
        <f>IF(('Item Detail'!$AL95)="","",'Item Detail'!$AL95)</f>
        <v/>
      </c>
      <c r="AM89" s="214" t="str">
        <f>IF(('Item Detail'!$AQ95)="","",'Item Detail'!$AQ95)</f>
        <v/>
      </c>
      <c r="AN89" s="214" t="str">
        <f>IF(('Item Detail'!$AT95)="","",'Item Detail'!$AT95)</f>
        <v/>
      </c>
    </row>
    <row r="90" spans="2:40" ht="21.95" customHeight="1" x14ac:dyDescent="0.2">
      <c r="B90" s="201" t="str">
        <f>IF(('Item Detail'!$B$6)="","",'Item Detail'!$B$6)</f>
        <v/>
      </c>
      <c r="D90" s="201" t="str">
        <f>IF(('Item Detail'!$J$4)="","",'Item Detail'!$J$4)</f>
        <v/>
      </c>
      <c r="E90" s="209" t="str">
        <f>IF(('Item Detail'!$N96)="","",'Item Detail'!$N96)</f>
        <v>No - By Merchant</v>
      </c>
      <c r="G90" s="201" t="str">
        <f>IF(('Item Detail'!$H$5)="","",'Item Detail'!$H$5)</f>
        <v/>
      </c>
      <c r="H90" s="210" t="str">
        <f>IF(('Item Detail'!$H$4)="","",'Item Detail'!$H$4)</f>
        <v/>
      </c>
      <c r="J90" s="212" t="str">
        <f>IF(('Item Detail'!$H$6)="","",'Item Detail'!$H$6)</f>
        <v/>
      </c>
      <c r="L90" s="201" t="str">
        <f>IF(('Item Detail'!$E96)="","",'Item Detail'!$E96)</f>
        <v/>
      </c>
      <c r="M90" s="201" t="str">
        <f>IF(('Item Detail'!$B96)="","",'Item Detail'!$B96)</f>
        <v/>
      </c>
      <c r="N90" s="201" t="str">
        <f>IF(('Item Detail'!$C96)="","",'Item Detail'!$C96)</f>
        <v/>
      </c>
      <c r="O90" s="201" t="str">
        <f>IF(('Item Detail'!$D96)="","",'Item Detail'!$D96)</f>
        <v/>
      </c>
      <c r="P90" s="201" t="str">
        <f>IF(('Item Detail'!$C$2)="","",'Item Detail'!$C$2)</f>
        <v/>
      </c>
      <c r="Q90" s="284" t="str">
        <f>IF(('Item Detail'!$G96)="","",'Item Detail'!$G96)</f>
        <v/>
      </c>
      <c r="R90" s="212" t="str">
        <f>IF(('Item Detail'!$I96)="","",'Item Detail'!$I96)</f>
        <v/>
      </c>
      <c r="S90" s="212" t="str">
        <f>IF(('Item Detail'!$J96)="","",'Item Detail'!$J96)</f>
        <v/>
      </c>
      <c r="T90" s="212" t="str">
        <f>IF(('Item Detail'!$L96)="","",'Item Detail'!$L96)</f>
        <v/>
      </c>
      <c r="U90" s="212" t="str">
        <f>IF(('Item Detail'!$K96)="","",'Item Detail'!$K96)</f>
        <v/>
      </c>
      <c r="Z90" s="201" t="str">
        <f>IF(('Item Detail'!$O96)="","",'Item Detail'!$O96)</f>
        <v/>
      </c>
      <c r="AA90" s="201" t="str">
        <f>IF('Item Detail'!$R96=0,$AB90,'Item Detail'!$R96)</f>
        <v/>
      </c>
      <c r="AB90" s="201" t="str">
        <f>IF(('Item Detail'!$Q96)="","",'Item Detail'!$Q96)</f>
        <v/>
      </c>
      <c r="AC90" s="201" t="str">
        <f>IF(('Item Detail'!$AU96)="","",'Item Detail'!$AU96)</f>
        <v/>
      </c>
      <c r="AD90" s="218"/>
      <c r="AF90" s="218"/>
      <c r="AH90" s="213" t="str">
        <f>IF(('Item Detail'!$AH96)="","",'Item Detail'!$AH96)</f>
        <v/>
      </c>
      <c r="AI90" s="213" t="str">
        <f>IF(('Item Detail'!$AG96)="","",'Item Detail'!$AG96)</f>
        <v/>
      </c>
      <c r="AL90" s="214" t="str">
        <f>IF(('Item Detail'!$AL96)="","",'Item Detail'!$AL96)</f>
        <v/>
      </c>
      <c r="AM90" s="214" t="str">
        <f>IF(('Item Detail'!$AQ96)="","",'Item Detail'!$AQ96)</f>
        <v/>
      </c>
      <c r="AN90" s="214" t="str">
        <f>IF(('Item Detail'!$AT96)="","",'Item Detail'!$AT96)</f>
        <v/>
      </c>
    </row>
    <row r="91" spans="2:40" ht="21.95" customHeight="1" x14ac:dyDescent="0.2">
      <c r="B91" s="201" t="str">
        <f>IF(('Item Detail'!$B$6)="","",'Item Detail'!$B$6)</f>
        <v/>
      </c>
      <c r="D91" s="201" t="str">
        <f>IF(('Item Detail'!$J$4)="","",'Item Detail'!$J$4)</f>
        <v/>
      </c>
      <c r="E91" s="209" t="str">
        <f>IF(('Item Detail'!$N97)="","",'Item Detail'!$N97)</f>
        <v>No - By Merchant</v>
      </c>
      <c r="G91" s="201" t="str">
        <f>IF(('Item Detail'!$H$5)="","",'Item Detail'!$H$5)</f>
        <v/>
      </c>
      <c r="H91" s="210" t="str">
        <f>IF(('Item Detail'!$H$4)="","",'Item Detail'!$H$4)</f>
        <v/>
      </c>
      <c r="J91" s="212" t="str">
        <f>IF(('Item Detail'!$H$6)="","",'Item Detail'!$H$6)</f>
        <v/>
      </c>
      <c r="L91" s="201" t="str">
        <f>IF(('Item Detail'!$E97)="","",'Item Detail'!$E97)</f>
        <v/>
      </c>
      <c r="M91" s="201" t="str">
        <f>IF(('Item Detail'!$B97)="","",'Item Detail'!$B97)</f>
        <v/>
      </c>
      <c r="N91" s="201" t="str">
        <f>IF(('Item Detail'!$C97)="","",'Item Detail'!$C97)</f>
        <v/>
      </c>
      <c r="O91" s="201" t="str">
        <f>IF(('Item Detail'!$D97)="","",'Item Detail'!$D97)</f>
        <v/>
      </c>
      <c r="P91" s="201" t="str">
        <f>IF(('Item Detail'!$C$2)="","",'Item Detail'!$C$2)</f>
        <v/>
      </c>
      <c r="Q91" s="284" t="str">
        <f>IF(('Item Detail'!$G97)="","",'Item Detail'!$G97)</f>
        <v/>
      </c>
      <c r="R91" s="212" t="str">
        <f>IF(('Item Detail'!$I97)="","",'Item Detail'!$I97)</f>
        <v/>
      </c>
      <c r="S91" s="212" t="str">
        <f>IF(('Item Detail'!$J97)="","",'Item Detail'!$J97)</f>
        <v/>
      </c>
      <c r="T91" s="212" t="str">
        <f>IF(('Item Detail'!$L97)="","",'Item Detail'!$L97)</f>
        <v/>
      </c>
      <c r="U91" s="212" t="str">
        <f>IF(('Item Detail'!$K97)="","",'Item Detail'!$K97)</f>
        <v/>
      </c>
      <c r="Z91" s="201" t="str">
        <f>IF(('Item Detail'!$O97)="","",'Item Detail'!$O97)</f>
        <v/>
      </c>
      <c r="AA91" s="201" t="str">
        <f>IF('Item Detail'!$R97=0,$AB91,'Item Detail'!$R97)</f>
        <v/>
      </c>
      <c r="AB91" s="201" t="str">
        <f>IF(('Item Detail'!$Q97)="","",'Item Detail'!$Q97)</f>
        <v/>
      </c>
      <c r="AC91" s="201" t="str">
        <f>IF(('Item Detail'!$AU97)="","",'Item Detail'!$AU97)</f>
        <v/>
      </c>
      <c r="AD91" s="218"/>
      <c r="AF91" s="218"/>
      <c r="AH91" s="213" t="str">
        <f>IF(('Item Detail'!$AH97)="","",'Item Detail'!$AH97)</f>
        <v/>
      </c>
      <c r="AI91" s="213" t="str">
        <f>IF(('Item Detail'!$AG97)="","",'Item Detail'!$AG97)</f>
        <v/>
      </c>
      <c r="AL91" s="214" t="str">
        <f>IF(('Item Detail'!$AL97)="","",'Item Detail'!$AL97)</f>
        <v/>
      </c>
      <c r="AM91" s="214" t="str">
        <f>IF(('Item Detail'!$AQ97)="","",'Item Detail'!$AQ97)</f>
        <v/>
      </c>
      <c r="AN91" s="214" t="str">
        <f>IF(('Item Detail'!$AT97)="","",'Item Detail'!$AT97)</f>
        <v/>
      </c>
    </row>
    <row r="92" spans="2:40" ht="21.95" customHeight="1" x14ac:dyDescent="0.2">
      <c r="B92" s="201" t="str">
        <f>IF(('Item Detail'!$B$6)="","",'Item Detail'!$B$6)</f>
        <v/>
      </c>
      <c r="D92" s="201" t="str">
        <f>IF(('Item Detail'!$J$4)="","",'Item Detail'!$J$4)</f>
        <v/>
      </c>
      <c r="E92" s="209" t="str">
        <f>IF(('Item Detail'!$N98)="","",'Item Detail'!$N98)</f>
        <v>No - By Merchant</v>
      </c>
      <c r="G92" s="201" t="str">
        <f>IF(('Item Detail'!$H$5)="","",'Item Detail'!$H$5)</f>
        <v/>
      </c>
      <c r="H92" s="210" t="str">
        <f>IF(('Item Detail'!$H$4)="","",'Item Detail'!$H$4)</f>
        <v/>
      </c>
      <c r="J92" s="212" t="str">
        <f>IF(('Item Detail'!$H$6)="","",'Item Detail'!$H$6)</f>
        <v/>
      </c>
      <c r="L92" s="201" t="str">
        <f>IF(('Item Detail'!$E98)="","",'Item Detail'!$E98)</f>
        <v/>
      </c>
      <c r="M92" s="201" t="str">
        <f>IF(('Item Detail'!$B98)="","",'Item Detail'!$B98)</f>
        <v/>
      </c>
      <c r="N92" s="201" t="str">
        <f>IF(('Item Detail'!$C98)="","",'Item Detail'!$C98)</f>
        <v/>
      </c>
      <c r="O92" s="201" t="str">
        <f>IF(('Item Detail'!$D98)="","",'Item Detail'!$D98)</f>
        <v/>
      </c>
      <c r="P92" s="201" t="str">
        <f>IF(('Item Detail'!$C$2)="","",'Item Detail'!$C$2)</f>
        <v/>
      </c>
      <c r="Q92" s="284" t="str">
        <f>IF(('Item Detail'!$G98)="","",'Item Detail'!$G98)</f>
        <v/>
      </c>
      <c r="R92" s="212" t="str">
        <f>IF(('Item Detail'!$I98)="","",'Item Detail'!$I98)</f>
        <v/>
      </c>
      <c r="S92" s="212" t="str">
        <f>IF(('Item Detail'!$J98)="","",'Item Detail'!$J98)</f>
        <v/>
      </c>
      <c r="T92" s="212" t="str">
        <f>IF(('Item Detail'!$L98)="","",'Item Detail'!$L98)</f>
        <v/>
      </c>
      <c r="U92" s="212" t="str">
        <f>IF(('Item Detail'!$K98)="","",'Item Detail'!$K98)</f>
        <v/>
      </c>
      <c r="Z92" s="201" t="str">
        <f>IF(('Item Detail'!$O98)="","",'Item Detail'!$O98)</f>
        <v/>
      </c>
      <c r="AA92" s="201" t="str">
        <f>IF('Item Detail'!$R98=0,$AB92,'Item Detail'!$R98)</f>
        <v/>
      </c>
      <c r="AB92" s="201" t="str">
        <f>IF(('Item Detail'!$Q98)="","",'Item Detail'!$Q98)</f>
        <v/>
      </c>
      <c r="AC92" s="201" t="str">
        <f>IF(('Item Detail'!$AU98)="","",'Item Detail'!$AU98)</f>
        <v/>
      </c>
      <c r="AD92" s="218"/>
      <c r="AF92" s="218"/>
      <c r="AH92" s="213" t="str">
        <f>IF(('Item Detail'!$AH98)="","",'Item Detail'!$AH98)</f>
        <v/>
      </c>
      <c r="AI92" s="213" t="str">
        <f>IF(('Item Detail'!$AG98)="","",'Item Detail'!$AG98)</f>
        <v/>
      </c>
      <c r="AL92" s="214" t="str">
        <f>IF(('Item Detail'!$AL98)="","",'Item Detail'!$AL98)</f>
        <v/>
      </c>
      <c r="AM92" s="214" t="str">
        <f>IF(('Item Detail'!$AQ98)="","",'Item Detail'!$AQ98)</f>
        <v/>
      </c>
      <c r="AN92" s="214" t="str">
        <f>IF(('Item Detail'!$AT98)="","",'Item Detail'!$AT98)</f>
        <v/>
      </c>
    </row>
    <row r="93" spans="2:40" ht="21.95" customHeight="1" x14ac:dyDescent="0.2">
      <c r="B93" s="201" t="str">
        <f>IF(('Item Detail'!$B$6)="","",'Item Detail'!$B$6)</f>
        <v/>
      </c>
      <c r="D93" s="201" t="str">
        <f>IF(('Item Detail'!$J$4)="","",'Item Detail'!$J$4)</f>
        <v/>
      </c>
      <c r="E93" s="209" t="str">
        <f>IF(('Item Detail'!$N99)="","",'Item Detail'!$N99)</f>
        <v>No - By Merchant</v>
      </c>
      <c r="G93" s="201" t="str">
        <f>IF(('Item Detail'!$H$5)="","",'Item Detail'!$H$5)</f>
        <v/>
      </c>
      <c r="H93" s="210" t="str">
        <f>IF(('Item Detail'!$H$4)="","",'Item Detail'!$H$4)</f>
        <v/>
      </c>
      <c r="J93" s="212" t="str">
        <f>IF(('Item Detail'!$H$6)="","",'Item Detail'!$H$6)</f>
        <v/>
      </c>
      <c r="L93" s="201" t="str">
        <f>IF(('Item Detail'!$E99)="","",'Item Detail'!$E99)</f>
        <v/>
      </c>
      <c r="M93" s="201" t="str">
        <f>IF(('Item Detail'!$B99)="","",'Item Detail'!$B99)</f>
        <v/>
      </c>
      <c r="N93" s="201" t="str">
        <f>IF(('Item Detail'!$C99)="","",'Item Detail'!$C99)</f>
        <v/>
      </c>
      <c r="O93" s="201" t="str">
        <f>IF(('Item Detail'!$D99)="","",'Item Detail'!$D99)</f>
        <v/>
      </c>
      <c r="P93" s="201" t="str">
        <f>IF(('Item Detail'!$C$2)="","",'Item Detail'!$C$2)</f>
        <v/>
      </c>
      <c r="Q93" s="284" t="str">
        <f>IF(('Item Detail'!$G99)="","",'Item Detail'!$G99)</f>
        <v/>
      </c>
      <c r="R93" s="212" t="str">
        <f>IF(('Item Detail'!$I99)="","",'Item Detail'!$I99)</f>
        <v/>
      </c>
      <c r="S93" s="212" t="str">
        <f>IF(('Item Detail'!$J99)="","",'Item Detail'!$J99)</f>
        <v/>
      </c>
      <c r="T93" s="212" t="str">
        <f>IF(('Item Detail'!$L99)="","",'Item Detail'!$L99)</f>
        <v/>
      </c>
      <c r="U93" s="212" t="str">
        <f>IF(('Item Detail'!$K99)="","",'Item Detail'!$K99)</f>
        <v/>
      </c>
      <c r="Z93" s="201" t="str">
        <f>IF(('Item Detail'!$O99)="","",'Item Detail'!$O99)</f>
        <v/>
      </c>
      <c r="AA93" s="201" t="str">
        <f>IF('Item Detail'!$R99=0,$AB93,'Item Detail'!$R99)</f>
        <v/>
      </c>
      <c r="AB93" s="201" t="str">
        <f>IF(('Item Detail'!$Q99)="","",'Item Detail'!$Q99)</f>
        <v/>
      </c>
      <c r="AC93" s="201" t="str">
        <f>IF(('Item Detail'!$AU99)="","",'Item Detail'!$AU99)</f>
        <v/>
      </c>
      <c r="AD93" s="218"/>
      <c r="AF93" s="218"/>
      <c r="AH93" s="213" t="str">
        <f>IF(('Item Detail'!$AH99)="","",'Item Detail'!$AH99)</f>
        <v/>
      </c>
      <c r="AI93" s="213" t="str">
        <f>IF(('Item Detail'!$AG99)="","",'Item Detail'!$AG99)</f>
        <v/>
      </c>
      <c r="AL93" s="214" t="str">
        <f>IF(('Item Detail'!$AL99)="","",'Item Detail'!$AL99)</f>
        <v/>
      </c>
      <c r="AM93" s="214" t="str">
        <f>IF(('Item Detail'!$AQ99)="","",'Item Detail'!$AQ99)</f>
        <v/>
      </c>
      <c r="AN93" s="214" t="str">
        <f>IF(('Item Detail'!$AT99)="","",'Item Detail'!$AT99)</f>
        <v/>
      </c>
    </row>
    <row r="94" spans="2:40" ht="21.95" customHeight="1" x14ac:dyDescent="0.2">
      <c r="B94" s="201" t="str">
        <f>IF(('Item Detail'!$B$6)="","",'Item Detail'!$B$6)</f>
        <v/>
      </c>
      <c r="D94" s="201" t="str">
        <f>IF(('Item Detail'!$J$4)="","",'Item Detail'!$J$4)</f>
        <v/>
      </c>
      <c r="E94" s="209" t="str">
        <f>IF(('Item Detail'!$N100)="","",'Item Detail'!$N100)</f>
        <v>No - By Merchant</v>
      </c>
      <c r="G94" s="201" t="str">
        <f>IF(('Item Detail'!$H$5)="","",'Item Detail'!$H$5)</f>
        <v/>
      </c>
      <c r="H94" s="210" t="str">
        <f>IF(('Item Detail'!$H$4)="","",'Item Detail'!$H$4)</f>
        <v/>
      </c>
      <c r="J94" s="212" t="str">
        <f>IF(('Item Detail'!$H$6)="","",'Item Detail'!$H$6)</f>
        <v/>
      </c>
      <c r="L94" s="201" t="str">
        <f>IF(('Item Detail'!$E100)="","",'Item Detail'!$E100)</f>
        <v/>
      </c>
      <c r="M94" s="201" t="str">
        <f>IF(('Item Detail'!$B100)="","",'Item Detail'!$B100)</f>
        <v/>
      </c>
      <c r="N94" s="201" t="str">
        <f>IF(('Item Detail'!$C100)="","",'Item Detail'!$C100)</f>
        <v/>
      </c>
      <c r="O94" s="201" t="str">
        <f>IF(('Item Detail'!$D100)="","",'Item Detail'!$D100)</f>
        <v/>
      </c>
      <c r="P94" s="201" t="str">
        <f>IF(('Item Detail'!$C$2)="","",'Item Detail'!$C$2)</f>
        <v/>
      </c>
      <c r="Q94" s="284" t="str">
        <f>IF(('Item Detail'!$G100)="","",'Item Detail'!$G100)</f>
        <v/>
      </c>
      <c r="R94" s="212" t="str">
        <f>IF(('Item Detail'!$I100)="","",'Item Detail'!$I100)</f>
        <v/>
      </c>
      <c r="S94" s="212" t="str">
        <f>IF(('Item Detail'!$J100)="","",'Item Detail'!$J100)</f>
        <v/>
      </c>
      <c r="T94" s="212" t="str">
        <f>IF(('Item Detail'!$L100)="","",'Item Detail'!$L100)</f>
        <v/>
      </c>
      <c r="U94" s="212" t="str">
        <f>IF(('Item Detail'!$K100)="","",'Item Detail'!$K100)</f>
        <v/>
      </c>
      <c r="Z94" s="201" t="str">
        <f>IF(('Item Detail'!$O100)="","",'Item Detail'!$O100)</f>
        <v/>
      </c>
      <c r="AA94" s="201" t="str">
        <f>IF('Item Detail'!$R100=0,$AB94,'Item Detail'!$R100)</f>
        <v/>
      </c>
      <c r="AB94" s="201" t="str">
        <f>IF(('Item Detail'!$Q100)="","",'Item Detail'!$Q100)</f>
        <v/>
      </c>
      <c r="AC94" s="201" t="str">
        <f>IF(('Item Detail'!$AU100)="","",'Item Detail'!$AU100)</f>
        <v/>
      </c>
      <c r="AD94" s="218"/>
      <c r="AF94" s="218"/>
      <c r="AH94" s="213" t="str">
        <f>IF(('Item Detail'!$AH100)="","",'Item Detail'!$AH100)</f>
        <v/>
      </c>
      <c r="AI94" s="213" t="str">
        <f>IF(('Item Detail'!$AG100)="","",'Item Detail'!$AG100)</f>
        <v/>
      </c>
      <c r="AL94" s="214" t="str">
        <f>IF(('Item Detail'!$AL100)="","",'Item Detail'!$AL100)</f>
        <v/>
      </c>
      <c r="AM94" s="214" t="str">
        <f>IF(('Item Detail'!$AQ100)="","",'Item Detail'!$AQ100)</f>
        <v/>
      </c>
      <c r="AN94" s="214" t="str">
        <f>IF(('Item Detail'!$AT100)="","",'Item Detail'!$AT100)</f>
        <v/>
      </c>
    </row>
    <row r="95" spans="2:40" ht="21.95" customHeight="1" x14ac:dyDescent="0.2">
      <c r="B95" s="201" t="str">
        <f>IF(('Item Detail'!$B$6)="","",'Item Detail'!$B$6)</f>
        <v/>
      </c>
      <c r="D95" s="201" t="str">
        <f>IF(('Item Detail'!$J$4)="","",'Item Detail'!$J$4)</f>
        <v/>
      </c>
      <c r="E95" s="209" t="str">
        <f>IF(('Item Detail'!$N101)="","",'Item Detail'!$N101)</f>
        <v>No - By Merchant</v>
      </c>
      <c r="G95" s="201" t="str">
        <f>IF(('Item Detail'!$H$5)="","",'Item Detail'!$H$5)</f>
        <v/>
      </c>
      <c r="H95" s="210" t="str">
        <f>IF(('Item Detail'!$H$4)="","",'Item Detail'!$H$4)</f>
        <v/>
      </c>
      <c r="J95" s="212" t="str">
        <f>IF(('Item Detail'!$H$6)="","",'Item Detail'!$H$6)</f>
        <v/>
      </c>
      <c r="L95" s="201" t="str">
        <f>IF(('Item Detail'!$E101)="","",'Item Detail'!$E101)</f>
        <v/>
      </c>
      <c r="M95" s="201" t="str">
        <f>IF(('Item Detail'!$B101)="","",'Item Detail'!$B101)</f>
        <v/>
      </c>
      <c r="N95" s="201" t="str">
        <f>IF(('Item Detail'!$C101)="","",'Item Detail'!$C101)</f>
        <v/>
      </c>
      <c r="O95" s="201" t="str">
        <f>IF(('Item Detail'!$D101)="","",'Item Detail'!$D101)</f>
        <v/>
      </c>
      <c r="P95" s="201" t="str">
        <f>IF(('Item Detail'!$C$2)="","",'Item Detail'!$C$2)</f>
        <v/>
      </c>
      <c r="Q95" s="284" t="str">
        <f>IF(('Item Detail'!$G101)="","",'Item Detail'!$G101)</f>
        <v/>
      </c>
      <c r="R95" s="212" t="str">
        <f>IF(('Item Detail'!$I101)="","",'Item Detail'!$I101)</f>
        <v/>
      </c>
      <c r="S95" s="212" t="str">
        <f>IF(('Item Detail'!$J101)="","",'Item Detail'!$J101)</f>
        <v/>
      </c>
      <c r="T95" s="212" t="str">
        <f>IF(('Item Detail'!$L101)="","",'Item Detail'!$L101)</f>
        <v/>
      </c>
      <c r="U95" s="212" t="str">
        <f>IF(('Item Detail'!$K101)="","",'Item Detail'!$K101)</f>
        <v/>
      </c>
      <c r="Z95" s="201" t="str">
        <f>IF(('Item Detail'!$O101)="","",'Item Detail'!$O101)</f>
        <v/>
      </c>
      <c r="AA95" s="201" t="str">
        <f>IF('Item Detail'!$R101=0,$AB95,'Item Detail'!$R101)</f>
        <v/>
      </c>
      <c r="AB95" s="201" t="str">
        <f>IF(('Item Detail'!$Q101)="","",'Item Detail'!$Q101)</f>
        <v/>
      </c>
      <c r="AC95" s="201" t="str">
        <f>IF(('Item Detail'!$AU101)="","",'Item Detail'!$AU101)</f>
        <v/>
      </c>
      <c r="AD95" s="218"/>
      <c r="AF95" s="218"/>
      <c r="AH95" s="213" t="str">
        <f>IF(('Item Detail'!$AH101)="","",'Item Detail'!$AH101)</f>
        <v/>
      </c>
      <c r="AI95" s="213" t="str">
        <f>IF(('Item Detail'!$AG101)="","",'Item Detail'!$AG101)</f>
        <v/>
      </c>
      <c r="AL95" s="214" t="str">
        <f>IF(('Item Detail'!$AL101)="","",'Item Detail'!$AL101)</f>
        <v/>
      </c>
      <c r="AM95" s="214" t="str">
        <f>IF(('Item Detail'!$AQ101)="","",'Item Detail'!$AQ101)</f>
        <v/>
      </c>
      <c r="AN95" s="214" t="str">
        <f>IF(('Item Detail'!$AT101)="","",'Item Detail'!$AT101)</f>
        <v/>
      </c>
    </row>
    <row r="96" spans="2:40" ht="21.95" customHeight="1" x14ac:dyDescent="0.2">
      <c r="B96" s="201" t="str">
        <f>IF(('Item Detail'!$B$6)="","",'Item Detail'!$B$6)</f>
        <v/>
      </c>
      <c r="D96" s="201" t="str">
        <f>IF(('Item Detail'!$J$4)="","",'Item Detail'!$J$4)</f>
        <v/>
      </c>
      <c r="E96" s="209" t="str">
        <f>IF(('Item Detail'!$N102)="","",'Item Detail'!$N102)</f>
        <v>No - By Merchant</v>
      </c>
      <c r="G96" s="201" t="str">
        <f>IF(('Item Detail'!$H$5)="","",'Item Detail'!$H$5)</f>
        <v/>
      </c>
      <c r="H96" s="210" t="str">
        <f>IF(('Item Detail'!$H$4)="","",'Item Detail'!$H$4)</f>
        <v/>
      </c>
      <c r="J96" s="212" t="str">
        <f>IF(('Item Detail'!$H$6)="","",'Item Detail'!$H$6)</f>
        <v/>
      </c>
      <c r="L96" s="201" t="str">
        <f>IF(('Item Detail'!$E102)="","",'Item Detail'!$E102)</f>
        <v/>
      </c>
      <c r="M96" s="201" t="str">
        <f>IF(('Item Detail'!$B102)="","",'Item Detail'!$B102)</f>
        <v/>
      </c>
      <c r="N96" s="201" t="str">
        <f>IF(('Item Detail'!$C102)="","",'Item Detail'!$C102)</f>
        <v/>
      </c>
      <c r="O96" s="201" t="str">
        <f>IF(('Item Detail'!$D102)="","",'Item Detail'!$D102)</f>
        <v/>
      </c>
      <c r="P96" s="201" t="str">
        <f>IF(('Item Detail'!$C$2)="","",'Item Detail'!$C$2)</f>
        <v/>
      </c>
      <c r="Q96" s="284" t="str">
        <f>IF(('Item Detail'!$G102)="","",'Item Detail'!$G102)</f>
        <v/>
      </c>
      <c r="R96" s="212" t="str">
        <f>IF(('Item Detail'!$I102)="","",'Item Detail'!$I102)</f>
        <v/>
      </c>
      <c r="S96" s="212" t="str">
        <f>IF(('Item Detail'!$J102)="","",'Item Detail'!$J102)</f>
        <v/>
      </c>
      <c r="T96" s="212" t="str">
        <f>IF(('Item Detail'!$L102)="","",'Item Detail'!$L102)</f>
        <v/>
      </c>
      <c r="U96" s="212" t="str">
        <f>IF(('Item Detail'!$K102)="","",'Item Detail'!$K102)</f>
        <v/>
      </c>
      <c r="Z96" s="201" t="str">
        <f>IF(('Item Detail'!$O102)="","",'Item Detail'!$O102)</f>
        <v/>
      </c>
      <c r="AA96" s="201" t="str">
        <f>IF('Item Detail'!$R102=0,$AB96,'Item Detail'!$R102)</f>
        <v/>
      </c>
      <c r="AB96" s="201" t="str">
        <f>IF(('Item Detail'!$Q102)="","",'Item Detail'!$Q102)</f>
        <v/>
      </c>
      <c r="AC96" s="201" t="str">
        <f>IF(('Item Detail'!$AU102)="","",'Item Detail'!$AU102)</f>
        <v/>
      </c>
      <c r="AD96" s="218"/>
      <c r="AF96" s="218"/>
      <c r="AH96" s="213" t="str">
        <f>IF(('Item Detail'!$AH102)="","",'Item Detail'!$AH102)</f>
        <v/>
      </c>
      <c r="AI96" s="213" t="str">
        <f>IF(('Item Detail'!$AG102)="","",'Item Detail'!$AG102)</f>
        <v/>
      </c>
      <c r="AL96" s="214" t="str">
        <f>IF(('Item Detail'!$AL102)="","",'Item Detail'!$AL102)</f>
        <v/>
      </c>
      <c r="AM96" s="214" t="str">
        <f>IF(('Item Detail'!$AQ102)="","",'Item Detail'!$AQ102)</f>
        <v/>
      </c>
      <c r="AN96" s="214" t="str">
        <f>IF(('Item Detail'!$AT102)="","",'Item Detail'!$AT102)</f>
        <v/>
      </c>
    </row>
    <row r="97" spans="2:40" ht="21.95" customHeight="1" x14ac:dyDescent="0.2">
      <c r="B97" s="201" t="str">
        <f>IF(('Item Detail'!$B$6)="","",'Item Detail'!$B$6)</f>
        <v/>
      </c>
      <c r="D97" s="201" t="str">
        <f>IF(('Item Detail'!$J$4)="","",'Item Detail'!$J$4)</f>
        <v/>
      </c>
      <c r="E97" s="209" t="str">
        <f>IF(('Item Detail'!$N103)="","",'Item Detail'!$N103)</f>
        <v>No - By Merchant</v>
      </c>
      <c r="G97" s="201" t="str">
        <f>IF(('Item Detail'!$H$5)="","",'Item Detail'!$H$5)</f>
        <v/>
      </c>
      <c r="H97" s="210" t="str">
        <f>IF(('Item Detail'!$H$4)="","",'Item Detail'!$H$4)</f>
        <v/>
      </c>
      <c r="J97" s="212" t="str">
        <f>IF(('Item Detail'!$H$6)="","",'Item Detail'!$H$6)</f>
        <v/>
      </c>
      <c r="L97" s="201" t="str">
        <f>IF(('Item Detail'!$E103)="","",'Item Detail'!$E103)</f>
        <v/>
      </c>
      <c r="M97" s="201" t="str">
        <f>IF(('Item Detail'!$B103)="","",'Item Detail'!$B103)</f>
        <v/>
      </c>
      <c r="N97" s="201" t="str">
        <f>IF(('Item Detail'!$C103)="","",'Item Detail'!$C103)</f>
        <v/>
      </c>
      <c r="O97" s="201" t="str">
        <f>IF(('Item Detail'!$D103)="","",'Item Detail'!$D103)</f>
        <v/>
      </c>
      <c r="P97" s="201" t="str">
        <f>IF(('Item Detail'!$C$2)="","",'Item Detail'!$C$2)</f>
        <v/>
      </c>
      <c r="Q97" s="284" t="str">
        <f>IF(('Item Detail'!$G103)="","",'Item Detail'!$G103)</f>
        <v/>
      </c>
      <c r="R97" s="212" t="str">
        <f>IF(('Item Detail'!$I103)="","",'Item Detail'!$I103)</f>
        <v/>
      </c>
      <c r="S97" s="212" t="str">
        <f>IF(('Item Detail'!$J103)="","",'Item Detail'!$J103)</f>
        <v/>
      </c>
      <c r="T97" s="212" t="str">
        <f>IF(('Item Detail'!$L103)="","",'Item Detail'!$L103)</f>
        <v/>
      </c>
      <c r="U97" s="212" t="str">
        <f>IF(('Item Detail'!$K103)="","",'Item Detail'!$K103)</f>
        <v/>
      </c>
      <c r="Z97" s="201" t="str">
        <f>IF(('Item Detail'!$O103)="","",'Item Detail'!$O103)</f>
        <v/>
      </c>
      <c r="AA97" s="201" t="str">
        <f>IF('Item Detail'!$R103=0,$AB97,'Item Detail'!$R103)</f>
        <v/>
      </c>
      <c r="AB97" s="201" t="str">
        <f>IF(('Item Detail'!$Q103)="","",'Item Detail'!$Q103)</f>
        <v/>
      </c>
      <c r="AC97" s="201" t="str">
        <f>IF(('Item Detail'!$AU103)="","",'Item Detail'!$AU103)</f>
        <v/>
      </c>
      <c r="AD97" s="218"/>
      <c r="AF97" s="218"/>
      <c r="AH97" s="213" t="str">
        <f>IF(('Item Detail'!$AH103)="","",'Item Detail'!$AH103)</f>
        <v/>
      </c>
      <c r="AI97" s="213" t="str">
        <f>IF(('Item Detail'!$AG103)="","",'Item Detail'!$AG103)</f>
        <v/>
      </c>
      <c r="AL97" s="214" t="str">
        <f>IF(('Item Detail'!$AL103)="","",'Item Detail'!$AL103)</f>
        <v/>
      </c>
      <c r="AM97" s="214" t="str">
        <f>IF(('Item Detail'!$AQ103)="","",'Item Detail'!$AQ103)</f>
        <v/>
      </c>
      <c r="AN97" s="214" t="str">
        <f>IF(('Item Detail'!$AT103)="","",'Item Detail'!$AT103)</f>
        <v/>
      </c>
    </row>
    <row r="98" spans="2:40" ht="21.95" customHeight="1" x14ac:dyDescent="0.2">
      <c r="B98" s="201" t="str">
        <f>IF(('Item Detail'!$B$6)="","",'Item Detail'!$B$6)</f>
        <v/>
      </c>
      <c r="D98" s="201" t="str">
        <f>IF(('Item Detail'!$J$4)="","",'Item Detail'!$J$4)</f>
        <v/>
      </c>
      <c r="E98" s="209" t="str">
        <f>IF(('Item Detail'!$N104)="","",'Item Detail'!$N104)</f>
        <v>No - By Merchant</v>
      </c>
      <c r="G98" s="201" t="str">
        <f>IF(('Item Detail'!$H$5)="","",'Item Detail'!$H$5)</f>
        <v/>
      </c>
      <c r="H98" s="210" t="str">
        <f>IF(('Item Detail'!$H$4)="","",'Item Detail'!$H$4)</f>
        <v/>
      </c>
      <c r="J98" s="212" t="str">
        <f>IF(('Item Detail'!$H$6)="","",'Item Detail'!$H$6)</f>
        <v/>
      </c>
      <c r="L98" s="201" t="str">
        <f>IF(('Item Detail'!$E104)="","",'Item Detail'!$E104)</f>
        <v/>
      </c>
      <c r="M98" s="201" t="str">
        <f>IF(('Item Detail'!$B104)="","",'Item Detail'!$B104)</f>
        <v/>
      </c>
      <c r="N98" s="201" t="str">
        <f>IF(('Item Detail'!$C104)="","",'Item Detail'!$C104)</f>
        <v/>
      </c>
      <c r="O98" s="201" t="str">
        <f>IF(('Item Detail'!$D104)="","",'Item Detail'!$D104)</f>
        <v/>
      </c>
      <c r="P98" s="201" t="str">
        <f>IF(('Item Detail'!$C$2)="","",'Item Detail'!$C$2)</f>
        <v/>
      </c>
      <c r="Q98" s="284" t="str">
        <f>IF(('Item Detail'!$G104)="","",'Item Detail'!$G104)</f>
        <v/>
      </c>
      <c r="R98" s="212" t="str">
        <f>IF(('Item Detail'!$I104)="","",'Item Detail'!$I104)</f>
        <v/>
      </c>
      <c r="S98" s="212" t="str">
        <f>IF(('Item Detail'!$J104)="","",'Item Detail'!$J104)</f>
        <v/>
      </c>
      <c r="T98" s="212" t="str">
        <f>IF(('Item Detail'!$L104)="","",'Item Detail'!$L104)</f>
        <v/>
      </c>
      <c r="U98" s="212" t="str">
        <f>IF(('Item Detail'!$K104)="","",'Item Detail'!$K104)</f>
        <v/>
      </c>
      <c r="Z98" s="201" t="str">
        <f>IF(('Item Detail'!$O104)="","",'Item Detail'!$O104)</f>
        <v/>
      </c>
      <c r="AA98" s="201" t="str">
        <f>IF('Item Detail'!$R104=0,$AB98,'Item Detail'!$R104)</f>
        <v/>
      </c>
      <c r="AB98" s="201" t="str">
        <f>IF(('Item Detail'!$Q104)="","",'Item Detail'!$Q104)</f>
        <v/>
      </c>
      <c r="AC98" s="201" t="str">
        <f>IF(('Item Detail'!$AU104)="","",'Item Detail'!$AU104)</f>
        <v/>
      </c>
      <c r="AD98" s="218"/>
      <c r="AF98" s="218"/>
      <c r="AH98" s="213" t="str">
        <f>IF(('Item Detail'!$AH104)="","",'Item Detail'!$AH104)</f>
        <v/>
      </c>
      <c r="AI98" s="213" t="str">
        <f>IF(('Item Detail'!$AG104)="","",'Item Detail'!$AG104)</f>
        <v/>
      </c>
      <c r="AL98" s="214" t="str">
        <f>IF(('Item Detail'!$AL104)="","",'Item Detail'!$AL104)</f>
        <v/>
      </c>
      <c r="AM98" s="214" t="str">
        <f>IF(('Item Detail'!$AQ104)="","",'Item Detail'!$AQ104)</f>
        <v/>
      </c>
      <c r="AN98" s="214" t="str">
        <f>IF(('Item Detail'!$AT104)="","",'Item Detail'!$AT104)</f>
        <v/>
      </c>
    </row>
    <row r="99" spans="2:40" ht="21.95" customHeight="1" x14ac:dyDescent="0.2">
      <c r="B99" s="201" t="str">
        <f>IF(('Item Detail'!$B$6)="","",'Item Detail'!$B$6)</f>
        <v/>
      </c>
      <c r="D99" s="201" t="str">
        <f>IF(('Item Detail'!$J$4)="","",'Item Detail'!$J$4)</f>
        <v/>
      </c>
      <c r="E99" s="209" t="str">
        <f>IF(('Item Detail'!$N105)="","",'Item Detail'!$N105)</f>
        <v>No - By Merchant</v>
      </c>
      <c r="G99" s="201" t="str">
        <f>IF(('Item Detail'!$H$5)="","",'Item Detail'!$H$5)</f>
        <v/>
      </c>
      <c r="H99" s="210" t="str">
        <f>IF(('Item Detail'!$H$4)="","",'Item Detail'!$H$4)</f>
        <v/>
      </c>
      <c r="J99" s="212" t="str">
        <f>IF(('Item Detail'!$H$6)="","",'Item Detail'!$H$6)</f>
        <v/>
      </c>
      <c r="L99" s="201" t="str">
        <f>IF(('Item Detail'!$E105)="","",'Item Detail'!$E105)</f>
        <v/>
      </c>
      <c r="M99" s="201" t="str">
        <f>IF(('Item Detail'!$B105)="","",'Item Detail'!$B105)</f>
        <v/>
      </c>
      <c r="N99" s="201" t="str">
        <f>IF(('Item Detail'!$C105)="","",'Item Detail'!$C105)</f>
        <v/>
      </c>
      <c r="O99" s="201" t="str">
        <f>IF(('Item Detail'!$D105)="","",'Item Detail'!$D105)</f>
        <v/>
      </c>
      <c r="P99" s="201" t="str">
        <f>IF(('Item Detail'!$C$2)="","",'Item Detail'!$C$2)</f>
        <v/>
      </c>
      <c r="Q99" s="284" t="str">
        <f>IF(('Item Detail'!$G105)="","",'Item Detail'!$G105)</f>
        <v/>
      </c>
      <c r="R99" s="212" t="str">
        <f>IF(('Item Detail'!$I105)="","",'Item Detail'!$I105)</f>
        <v/>
      </c>
      <c r="S99" s="212" t="str">
        <f>IF(('Item Detail'!$J105)="","",'Item Detail'!$J105)</f>
        <v/>
      </c>
      <c r="T99" s="212" t="str">
        <f>IF(('Item Detail'!$L105)="","",'Item Detail'!$L105)</f>
        <v/>
      </c>
      <c r="U99" s="212" t="str">
        <f>IF(('Item Detail'!$K105)="","",'Item Detail'!$K105)</f>
        <v/>
      </c>
      <c r="Z99" s="201" t="str">
        <f>IF(('Item Detail'!$O105)="","",'Item Detail'!$O105)</f>
        <v/>
      </c>
      <c r="AA99" s="201" t="str">
        <f>IF('Item Detail'!$R105=0,$AB99,'Item Detail'!$R105)</f>
        <v/>
      </c>
      <c r="AB99" s="201" t="str">
        <f>IF(('Item Detail'!$Q105)="","",'Item Detail'!$Q105)</f>
        <v/>
      </c>
      <c r="AC99" s="201" t="str">
        <f>IF(('Item Detail'!$AU105)="","",'Item Detail'!$AU105)</f>
        <v/>
      </c>
      <c r="AD99" s="218"/>
      <c r="AF99" s="218"/>
      <c r="AH99" s="213" t="str">
        <f>IF(('Item Detail'!$AH105)="","",'Item Detail'!$AH105)</f>
        <v/>
      </c>
      <c r="AI99" s="213" t="str">
        <f>IF(('Item Detail'!$AG105)="","",'Item Detail'!$AG105)</f>
        <v/>
      </c>
      <c r="AL99" s="214" t="str">
        <f>IF(('Item Detail'!$AL105)="","",'Item Detail'!$AL105)</f>
        <v/>
      </c>
      <c r="AM99" s="214" t="str">
        <f>IF(('Item Detail'!$AQ105)="","",'Item Detail'!$AQ105)</f>
        <v/>
      </c>
      <c r="AN99" s="214" t="str">
        <f>IF(('Item Detail'!$AT105)="","",'Item Detail'!$AT105)</f>
        <v/>
      </c>
    </row>
    <row r="100" spans="2:40" ht="21.95" customHeight="1" x14ac:dyDescent="0.2">
      <c r="B100" s="201" t="str">
        <f>IF(('Item Detail'!$B$6)="","",'Item Detail'!$B$6)</f>
        <v/>
      </c>
      <c r="D100" s="201" t="str">
        <f>IF(('Item Detail'!$J$4)="","",'Item Detail'!$J$4)</f>
        <v/>
      </c>
      <c r="E100" s="209" t="str">
        <f>IF(('Item Detail'!$N106)="","",'Item Detail'!$N106)</f>
        <v>No - By Merchant</v>
      </c>
      <c r="G100" s="201" t="str">
        <f>IF(('Item Detail'!$H$5)="","",'Item Detail'!$H$5)</f>
        <v/>
      </c>
      <c r="H100" s="210" t="str">
        <f>IF(('Item Detail'!$H$4)="","",'Item Detail'!$H$4)</f>
        <v/>
      </c>
      <c r="J100" s="212" t="str">
        <f>IF(('Item Detail'!$H$6)="","",'Item Detail'!$H$6)</f>
        <v/>
      </c>
      <c r="L100" s="201" t="str">
        <f>IF(('Item Detail'!$E106)="","",'Item Detail'!$E106)</f>
        <v/>
      </c>
      <c r="M100" s="201" t="str">
        <f>IF(('Item Detail'!$B106)="","",'Item Detail'!$B106)</f>
        <v/>
      </c>
      <c r="N100" s="201" t="str">
        <f>IF(('Item Detail'!$C106)="","",'Item Detail'!$C106)</f>
        <v/>
      </c>
      <c r="O100" s="201" t="str">
        <f>IF(('Item Detail'!$D106)="","",'Item Detail'!$D106)</f>
        <v/>
      </c>
      <c r="P100" s="201" t="str">
        <f>IF(('Item Detail'!$C$2)="","",'Item Detail'!$C$2)</f>
        <v/>
      </c>
      <c r="Q100" s="284" t="str">
        <f>IF(('Item Detail'!$G106)="","",'Item Detail'!$G106)</f>
        <v/>
      </c>
      <c r="R100" s="212" t="str">
        <f>IF(('Item Detail'!$I106)="","",'Item Detail'!$I106)</f>
        <v/>
      </c>
      <c r="S100" s="212" t="str">
        <f>IF(('Item Detail'!$J106)="","",'Item Detail'!$J106)</f>
        <v/>
      </c>
      <c r="T100" s="212" t="str">
        <f>IF(('Item Detail'!$L106)="","",'Item Detail'!$L106)</f>
        <v/>
      </c>
      <c r="U100" s="212" t="str">
        <f>IF(('Item Detail'!$K106)="","",'Item Detail'!$K106)</f>
        <v/>
      </c>
      <c r="Z100" s="201" t="str">
        <f>IF(('Item Detail'!$O106)="","",'Item Detail'!$O106)</f>
        <v/>
      </c>
      <c r="AA100" s="201" t="str">
        <f>IF('Item Detail'!$R106=0,$AB100,'Item Detail'!$R106)</f>
        <v/>
      </c>
      <c r="AB100" s="201" t="str">
        <f>IF(('Item Detail'!$Q106)="","",'Item Detail'!$Q106)</f>
        <v/>
      </c>
      <c r="AC100" s="201" t="str">
        <f>IF(('Item Detail'!$AU106)="","",'Item Detail'!$AU106)</f>
        <v/>
      </c>
      <c r="AD100" s="218"/>
      <c r="AF100" s="218"/>
      <c r="AH100" s="213" t="str">
        <f>IF(('Item Detail'!$AH106)="","",'Item Detail'!$AH106)</f>
        <v/>
      </c>
      <c r="AI100" s="213" t="str">
        <f>IF(('Item Detail'!$AG106)="","",'Item Detail'!$AG106)</f>
        <v/>
      </c>
      <c r="AL100" s="214" t="str">
        <f>IF(('Item Detail'!$AL106)="","",'Item Detail'!$AL106)</f>
        <v/>
      </c>
      <c r="AM100" s="214" t="str">
        <f>IF(('Item Detail'!$AQ106)="","",'Item Detail'!$AQ106)</f>
        <v/>
      </c>
      <c r="AN100" s="214" t="str">
        <f>IF(('Item Detail'!$AT106)="","",'Item Detail'!$AT106)</f>
        <v/>
      </c>
    </row>
    <row r="101" spans="2:40" ht="21.95" customHeight="1" x14ac:dyDescent="0.2">
      <c r="B101" s="201" t="str">
        <f>IF(('Item Detail'!$B$6)="","",'Item Detail'!$B$6)</f>
        <v/>
      </c>
      <c r="D101" s="201" t="str">
        <f>IF(('Item Detail'!$J$4)="","",'Item Detail'!$J$4)</f>
        <v/>
      </c>
      <c r="E101" s="209" t="str">
        <f>IF(('Item Detail'!$N107)="","",'Item Detail'!$N107)</f>
        <v>No - By Merchant</v>
      </c>
      <c r="G101" s="201" t="str">
        <f>IF(('Item Detail'!$H$5)="","",'Item Detail'!$H$5)</f>
        <v/>
      </c>
      <c r="H101" s="210" t="str">
        <f>IF(('Item Detail'!$H$4)="","",'Item Detail'!$H$4)</f>
        <v/>
      </c>
      <c r="J101" s="212" t="str">
        <f>IF(('Item Detail'!$H$6)="","",'Item Detail'!$H$6)</f>
        <v/>
      </c>
      <c r="L101" s="201" t="str">
        <f>IF(('Item Detail'!$E107)="","",'Item Detail'!$E107)</f>
        <v/>
      </c>
      <c r="M101" s="201" t="str">
        <f>IF(('Item Detail'!$B107)="","",'Item Detail'!$B107)</f>
        <v/>
      </c>
      <c r="N101" s="201" t="str">
        <f>IF(('Item Detail'!$C107)="","",'Item Detail'!$C107)</f>
        <v/>
      </c>
      <c r="O101" s="201" t="str">
        <f>IF(('Item Detail'!$D107)="","",'Item Detail'!$D107)</f>
        <v/>
      </c>
      <c r="P101" s="201" t="str">
        <f>IF(('Item Detail'!$C$2)="","",'Item Detail'!$C$2)</f>
        <v/>
      </c>
      <c r="Q101" s="284" t="str">
        <f>IF(('Item Detail'!$G107)="","",'Item Detail'!$G107)</f>
        <v/>
      </c>
      <c r="R101" s="212" t="str">
        <f>IF(('Item Detail'!$I107)="","",'Item Detail'!$I107)</f>
        <v/>
      </c>
      <c r="S101" s="212" t="str">
        <f>IF(('Item Detail'!$J107)="","",'Item Detail'!$J107)</f>
        <v/>
      </c>
      <c r="T101" s="212" t="str">
        <f>IF(('Item Detail'!$L107)="","",'Item Detail'!$L107)</f>
        <v/>
      </c>
      <c r="U101" s="212" t="str">
        <f>IF(('Item Detail'!$K107)="","",'Item Detail'!$K107)</f>
        <v/>
      </c>
      <c r="Z101" s="201" t="str">
        <f>IF(('Item Detail'!$O107)="","",'Item Detail'!$O107)</f>
        <v/>
      </c>
      <c r="AA101" s="201" t="str">
        <f>IF('Item Detail'!$R107=0,$AB101,'Item Detail'!$R107)</f>
        <v/>
      </c>
      <c r="AB101" s="201" t="str">
        <f>IF(('Item Detail'!$Q107)="","",'Item Detail'!$Q107)</f>
        <v/>
      </c>
      <c r="AC101" s="201" t="str">
        <f>IF(('Item Detail'!$AU107)="","",'Item Detail'!$AU107)</f>
        <v/>
      </c>
      <c r="AD101" s="218"/>
      <c r="AF101" s="218"/>
      <c r="AH101" s="213" t="str">
        <f>IF(('Item Detail'!$AH107)="","",'Item Detail'!$AH107)</f>
        <v/>
      </c>
      <c r="AI101" s="213" t="str">
        <f>IF(('Item Detail'!$AG107)="","",'Item Detail'!$AG107)</f>
        <v/>
      </c>
      <c r="AL101" s="214" t="str">
        <f>IF(('Item Detail'!$AL107)="","",'Item Detail'!$AL107)</f>
        <v/>
      </c>
      <c r="AM101" s="214" t="str">
        <f>IF(('Item Detail'!$AQ107)="","",'Item Detail'!$AQ107)</f>
        <v/>
      </c>
      <c r="AN101" s="214" t="str">
        <f>IF(('Item Detail'!$AT107)="","",'Item Detail'!$AT107)</f>
        <v/>
      </c>
    </row>
    <row r="102" spans="2:40" ht="21.95" customHeight="1" x14ac:dyDescent="0.2">
      <c r="B102" s="201" t="str">
        <f>IF(('Item Detail'!$B$6)="","",'Item Detail'!$B$6)</f>
        <v/>
      </c>
      <c r="D102" s="201" t="str">
        <f>IF(('Item Detail'!$J$4)="","",'Item Detail'!$J$4)</f>
        <v/>
      </c>
      <c r="E102" s="209" t="str">
        <f>IF(('Item Detail'!$N108)="","",'Item Detail'!$N108)</f>
        <v>No - By Merchant</v>
      </c>
      <c r="G102" s="201" t="str">
        <f>IF(('Item Detail'!$H$5)="","",'Item Detail'!$H$5)</f>
        <v/>
      </c>
      <c r="H102" s="210" t="str">
        <f>IF(('Item Detail'!$H$4)="","",'Item Detail'!$H$4)</f>
        <v/>
      </c>
      <c r="J102" s="212" t="str">
        <f>IF(('Item Detail'!$H$6)="","",'Item Detail'!$H$6)</f>
        <v/>
      </c>
      <c r="L102" s="201" t="str">
        <f>IF(('Item Detail'!$E108)="","",'Item Detail'!$E108)</f>
        <v/>
      </c>
      <c r="M102" s="201" t="str">
        <f>IF(('Item Detail'!$B108)="","",'Item Detail'!$B108)</f>
        <v/>
      </c>
      <c r="N102" s="201" t="str">
        <f>IF(('Item Detail'!$C108)="","",'Item Detail'!$C108)</f>
        <v/>
      </c>
      <c r="O102" s="201" t="str">
        <f>IF(('Item Detail'!$D108)="","",'Item Detail'!$D108)</f>
        <v/>
      </c>
      <c r="P102" s="201" t="str">
        <f>IF(('Item Detail'!$C$2)="","",'Item Detail'!$C$2)</f>
        <v/>
      </c>
      <c r="Q102" s="284" t="str">
        <f>IF(('Item Detail'!$G108)="","",'Item Detail'!$G108)</f>
        <v/>
      </c>
      <c r="R102" s="212" t="str">
        <f>IF(('Item Detail'!$I108)="","",'Item Detail'!$I108)</f>
        <v/>
      </c>
      <c r="S102" s="212" t="str">
        <f>IF(('Item Detail'!$J108)="","",'Item Detail'!$J108)</f>
        <v/>
      </c>
      <c r="T102" s="212" t="str">
        <f>IF(('Item Detail'!$L108)="","",'Item Detail'!$L108)</f>
        <v/>
      </c>
      <c r="U102" s="212" t="str">
        <f>IF(('Item Detail'!$K108)="","",'Item Detail'!$K108)</f>
        <v/>
      </c>
      <c r="Z102" s="201" t="str">
        <f>IF(('Item Detail'!$O108)="","",'Item Detail'!$O108)</f>
        <v/>
      </c>
      <c r="AA102" s="201" t="str">
        <f>IF('Item Detail'!$R108=0,$AB102,'Item Detail'!$R108)</f>
        <v/>
      </c>
      <c r="AB102" s="201" t="str">
        <f>IF(('Item Detail'!$Q108)="","",'Item Detail'!$Q108)</f>
        <v/>
      </c>
      <c r="AC102" s="201" t="str">
        <f>IF(('Item Detail'!$AU108)="","",'Item Detail'!$AU108)</f>
        <v/>
      </c>
      <c r="AD102" s="218"/>
      <c r="AF102" s="218"/>
      <c r="AH102" s="213" t="str">
        <f>IF(('Item Detail'!$AH108)="","",'Item Detail'!$AH108)</f>
        <v/>
      </c>
      <c r="AI102" s="213" t="str">
        <f>IF(('Item Detail'!$AG108)="","",'Item Detail'!$AG108)</f>
        <v/>
      </c>
      <c r="AL102" s="214" t="str">
        <f>IF(('Item Detail'!$AL108)="","",'Item Detail'!$AL108)</f>
        <v/>
      </c>
      <c r="AM102" s="214" t="str">
        <f>IF(('Item Detail'!$AQ108)="","",'Item Detail'!$AQ108)</f>
        <v/>
      </c>
      <c r="AN102" s="214" t="str">
        <f>IF(('Item Detail'!$AT108)="","",'Item Detail'!$AT108)</f>
        <v/>
      </c>
    </row>
    <row r="103" spans="2:40" ht="21.95" customHeight="1" x14ac:dyDescent="0.2">
      <c r="B103" s="201" t="str">
        <f>IF(('Item Detail'!$B$6)="","",'Item Detail'!$B$6)</f>
        <v/>
      </c>
      <c r="D103" s="201" t="str">
        <f>IF(('Item Detail'!$J$4)="","",'Item Detail'!$J$4)</f>
        <v/>
      </c>
      <c r="E103" s="209" t="str">
        <f>IF(('Item Detail'!$N109)="","",'Item Detail'!$N109)</f>
        <v>No - By Merchant</v>
      </c>
      <c r="G103" s="201" t="str">
        <f>IF(('Item Detail'!$H$5)="","",'Item Detail'!$H$5)</f>
        <v/>
      </c>
      <c r="H103" s="210" t="str">
        <f>IF(('Item Detail'!$H$4)="","",'Item Detail'!$H$4)</f>
        <v/>
      </c>
      <c r="J103" s="212" t="str">
        <f>IF(('Item Detail'!$H$6)="","",'Item Detail'!$H$6)</f>
        <v/>
      </c>
      <c r="L103" s="201" t="str">
        <f>IF(('Item Detail'!$E109)="","",'Item Detail'!$E109)</f>
        <v/>
      </c>
      <c r="M103" s="201" t="str">
        <f>IF(('Item Detail'!$B109)="","",'Item Detail'!$B109)</f>
        <v/>
      </c>
      <c r="N103" s="201" t="str">
        <f>IF(('Item Detail'!$C109)="","",'Item Detail'!$C109)</f>
        <v/>
      </c>
      <c r="O103" s="201" t="str">
        <f>IF(('Item Detail'!$D109)="","",'Item Detail'!$D109)</f>
        <v/>
      </c>
      <c r="P103" s="201" t="str">
        <f>IF(('Item Detail'!$C$2)="","",'Item Detail'!$C$2)</f>
        <v/>
      </c>
      <c r="Q103" s="284" t="str">
        <f>IF(('Item Detail'!$G109)="","",'Item Detail'!$G109)</f>
        <v/>
      </c>
      <c r="R103" s="212" t="str">
        <f>IF(('Item Detail'!$I109)="","",'Item Detail'!$I109)</f>
        <v/>
      </c>
      <c r="S103" s="212" t="str">
        <f>IF(('Item Detail'!$J109)="","",'Item Detail'!$J109)</f>
        <v/>
      </c>
      <c r="T103" s="212" t="str">
        <f>IF(('Item Detail'!$L109)="","",'Item Detail'!$L109)</f>
        <v/>
      </c>
      <c r="U103" s="212" t="str">
        <f>IF(('Item Detail'!$K109)="","",'Item Detail'!$K109)</f>
        <v/>
      </c>
      <c r="Z103" s="201" t="str">
        <f>IF(('Item Detail'!$O109)="","",'Item Detail'!$O109)</f>
        <v/>
      </c>
      <c r="AA103" s="201" t="str">
        <f>IF('Item Detail'!$R109=0,$AB103,'Item Detail'!$R109)</f>
        <v/>
      </c>
      <c r="AB103" s="201" t="str">
        <f>IF(('Item Detail'!$Q109)="","",'Item Detail'!$Q109)</f>
        <v/>
      </c>
      <c r="AC103" s="201" t="str">
        <f>IF(('Item Detail'!$AU109)="","",'Item Detail'!$AU109)</f>
        <v/>
      </c>
      <c r="AD103" s="218"/>
      <c r="AF103" s="218"/>
      <c r="AH103" s="213" t="str">
        <f>IF(('Item Detail'!$AH109)="","",'Item Detail'!$AH109)</f>
        <v/>
      </c>
      <c r="AI103" s="213" t="str">
        <f>IF(('Item Detail'!$AG109)="","",'Item Detail'!$AG109)</f>
        <v/>
      </c>
      <c r="AL103" s="214" t="str">
        <f>IF(('Item Detail'!$AL109)="","",'Item Detail'!$AL109)</f>
        <v/>
      </c>
      <c r="AM103" s="214" t="str">
        <f>IF(('Item Detail'!$AQ109)="","",'Item Detail'!$AQ109)</f>
        <v/>
      </c>
      <c r="AN103" s="214" t="str">
        <f>IF(('Item Detail'!$AT109)="","",'Item Detail'!$AT109)</f>
        <v/>
      </c>
    </row>
    <row r="104" spans="2:40" ht="21.95" customHeight="1" x14ac:dyDescent="0.2">
      <c r="B104" s="201" t="str">
        <f>IF(('Item Detail'!$B$6)="","",'Item Detail'!$B$6)</f>
        <v/>
      </c>
      <c r="D104" s="201" t="str">
        <f>IF(('Item Detail'!$J$4)="","",'Item Detail'!$J$4)</f>
        <v/>
      </c>
      <c r="E104" s="209" t="str">
        <f>IF(('Item Detail'!$N110)="","",'Item Detail'!$N110)</f>
        <v>No - By Merchant</v>
      </c>
      <c r="G104" s="201" t="str">
        <f>IF(('Item Detail'!$H$5)="","",'Item Detail'!$H$5)</f>
        <v/>
      </c>
      <c r="H104" s="210" t="str">
        <f>IF(('Item Detail'!$H$4)="","",'Item Detail'!$H$4)</f>
        <v/>
      </c>
      <c r="J104" s="212" t="str">
        <f>IF(('Item Detail'!$H$6)="","",'Item Detail'!$H$6)</f>
        <v/>
      </c>
      <c r="L104" s="201" t="str">
        <f>IF(('Item Detail'!$E110)="","",'Item Detail'!$E110)</f>
        <v/>
      </c>
      <c r="M104" s="201" t="str">
        <f>IF(('Item Detail'!$B110)="","",'Item Detail'!$B110)</f>
        <v/>
      </c>
      <c r="N104" s="201" t="str">
        <f>IF(('Item Detail'!$C110)="","",'Item Detail'!$C110)</f>
        <v/>
      </c>
      <c r="O104" s="201" t="str">
        <f>IF(('Item Detail'!$D110)="","",'Item Detail'!$D110)</f>
        <v/>
      </c>
      <c r="P104" s="201" t="str">
        <f>IF(('Item Detail'!$C$2)="","",'Item Detail'!$C$2)</f>
        <v/>
      </c>
      <c r="Q104" s="284" t="str">
        <f>IF(('Item Detail'!$G110)="","",'Item Detail'!$G110)</f>
        <v/>
      </c>
      <c r="R104" s="212" t="str">
        <f>IF(('Item Detail'!$I110)="","",'Item Detail'!$I110)</f>
        <v/>
      </c>
      <c r="S104" s="212" t="str">
        <f>IF(('Item Detail'!$J110)="","",'Item Detail'!$J110)</f>
        <v/>
      </c>
      <c r="T104" s="212" t="str">
        <f>IF(('Item Detail'!$L110)="","",'Item Detail'!$L110)</f>
        <v/>
      </c>
      <c r="U104" s="212" t="str">
        <f>IF(('Item Detail'!$K110)="","",'Item Detail'!$K110)</f>
        <v/>
      </c>
      <c r="Z104" s="201" t="str">
        <f>IF(('Item Detail'!$O110)="","",'Item Detail'!$O110)</f>
        <v/>
      </c>
      <c r="AA104" s="201" t="str">
        <f>IF('Item Detail'!$R110=0,$AB104,'Item Detail'!$R110)</f>
        <v/>
      </c>
      <c r="AB104" s="201" t="str">
        <f>IF(('Item Detail'!$Q110)="","",'Item Detail'!$Q110)</f>
        <v/>
      </c>
      <c r="AC104" s="201" t="str">
        <f>IF(('Item Detail'!$AU110)="","",'Item Detail'!$AU110)</f>
        <v/>
      </c>
      <c r="AD104" s="218"/>
      <c r="AF104" s="218"/>
      <c r="AH104" s="213" t="str">
        <f>IF(('Item Detail'!$AH110)="","",'Item Detail'!$AH110)</f>
        <v/>
      </c>
      <c r="AI104" s="213" t="str">
        <f>IF(('Item Detail'!$AG110)="","",'Item Detail'!$AG110)</f>
        <v/>
      </c>
      <c r="AL104" s="214" t="str">
        <f>IF(('Item Detail'!$AL110)="","",'Item Detail'!$AL110)</f>
        <v/>
      </c>
      <c r="AM104" s="214" t="str">
        <f>IF(('Item Detail'!$AQ110)="","",'Item Detail'!$AQ110)</f>
        <v/>
      </c>
      <c r="AN104" s="214" t="str">
        <f>IF(('Item Detail'!$AT110)="","",'Item Detail'!$AT110)</f>
        <v/>
      </c>
    </row>
    <row r="105" spans="2:40" ht="21.95" customHeight="1" x14ac:dyDescent="0.2">
      <c r="B105" s="201" t="str">
        <f>IF(('Item Detail'!$B$6)="","",'Item Detail'!$B$6)</f>
        <v/>
      </c>
      <c r="D105" s="201" t="str">
        <f>IF(('Item Detail'!$J$4)="","",'Item Detail'!$J$4)</f>
        <v/>
      </c>
      <c r="E105" s="209" t="str">
        <f>IF(('Item Detail'!$N111)="","",'Item Detail'!$N111)</f>
        <v>No - By Merchant</v>
      </c>
      <c r="G105" s="201" t="str">
        <f>IF(('Item Detail'!$H$5)="","",'Item Detail'!$H$5)</f>
        <v/>
      </c>
      <c r="H105" s="210" t="str">
        <f>IF(('Item Detail'!$H$4)="","",'Item Detail'!$H$4)</f>
        <v/>
      </c>
      <c r="J105" s="212" t="str">
        <f>IF(('Item Detail'!$H$6)="","",'Item Detail'!$H$6)</f>
        <v/>
      </c>
      <c r="L105" s="201" t="str">
        <f>IF(('Item Detail'!$E111)="","",'Item Detail'!$E111)</f>
        <v/>
      </c>
      <c r="M105" s="201" t="str">
        <f>IF(('Item Detail'!$B111)="","",'Item Detail'!$B111)</f>
        <v/>
      </c>
      <c r="N105" s="201" t="str">
        <f>IF(('Item Detail'!$C111)="","",'Item Detail'!$C111)</f>
        <v/>
      </c>
      <c r="O105" s="201" t="str">
        <f>IF(('Item Detail'!$D111)="","",'Item Detail'!$D111)</f>
        <v/>
      </c>
      <c r="P105" s="201" t="str">
        <f>IF(('Item Detail'!$C$2)="","",'Item Detail'!$C$2)</f>
        <v/>
      </c>
      <c r="Q105" s="284" t="str">
        <f>IF(('Item Detail'!$G111)="","",'Item Detail'!$G111)</f>
        <v/>
      </c>
      <c r="R105" s="212" t="str">
        <f>IF(('Item Detail'!$I111)="","",'Item Detail'!$I111)</f>
        <v/>
      </c>
      <c r="S105" s="212" t="str">
        <f>IF(('Item Detail'!$J111)="","",'Item Detail'!$J111)</f>
        <v/>
      </c>
      <c r="T105" s="212" t="str">
        <f>IF(('Item Detail'!$L111)="","",'Item Detail'!$L111)</f>
        <v/>
      </c>
      <c r="U105" s="212" t="str">
        <f>IF(('Item Detail'!$K111)="","",'Item Detail'!$K111)</f>
        <v/>
      </c>
      <c r="Z105" s="201" t="str">
        <f>IF(('Item Detail'!$O111)="","",'Item Detail'!$O111)</f>
        <v/>
      </c>
      <c r="AA105" s="201" t="str">
        <f>IF('Item Detail'!$R111=0,$AB105,'Item Detail'!$R111)</f>
        <v/>
      </c>
      <c r="AB105" s="201" t="str">
        <f>IF(('Item Detail'!$Q111)="","",'Item Detail'!$Q111)</f>
        <v/>
      </c>
      <c r="AC105" s="201" t="str">
        <f>IF(('Item Detail'!$AU111)="","",'Item Detail'!$AU111)</f>
        <v/>
      </c>
      <c r="AD105" s="218"/>
      <c r="AF105" s="218"/>
      <c r="AH105" s="213" t="str">
        <f>IF(('Item Detail'!$AH111)="","",'Item Detail'!$AH111)</f>
        <v/>
      </c>
      <c r="AI105" s="213" t="str">
        <f>IF(('Item Detail'!$AG111)="","",'Item Detail'!$AG111)</f>
        <v/>
      </c>
      <c r="AL105" s="214" t="str">
        <f>IF(('Item Detail'!$AL111)="","",'Item Detail'!$AL111)</f>
        <v/>
      </c>
      <c r="AM105" s="214" t="str">
        <f>IF(('Item Detail'!$AQ111)="","",'Item Detail'!$AQ111)</f>
        <v/>
      </c>
      <c r="AN105" s="214" t="str">
        <f>IF(('Item Detail'!$AT111)="","",'Item Detail'!$AT111)</f>
        <v/>
      </c>
    </row>
    <row r="106" spans="2:40" ht="21.95" customHeight="1" x14ac:dyDescent="0.2">
      <c r="B106" s="201" t="str">
        <f>IF(('Item Detail'!$B$6)="","",'Item Detail'!$B$6)</f>
        <v/>
      </c>
      <c r="D106" s="201" t="str">
        <f>IF(('Item Detail'!$J$4)="","",'Item Detail'!$J$4)</f>
        <v/>
      </c>
      <c r="E106" s="209" t="str">
        <f>IF(('Item Detail'!$N112)="","",'Item Detail'!$N112)</f>
        <v>No - By Merchant</v>
      </c>
      <c r="G106" s="201" t="str">
        <f>IF(('Item Detail'!$H$5)="","",'Item Detail'!$H$5)</f>
        <v/>
      </c>
      <c r="H106" s="210" t="str">
        <f>IF(('Item Detail'!$H$4)="","",'Item Detail'!$H$4)</f>
        <v/>
      </c>
      <c r="J106" s="212" t="str">
        <f>IF(('Item Detail'!$H$6)="","",'Item Detail'!$H$6)</f>
        <v/>
      </c>
      <c r="L106" s="201" t="str">
        <f>IF(('Item Detail'!$E112)="","",'Item Detail'!$E112)</f>
        <v/>
      </c>
      <c r="M106" s="201" t="str">
        <f>IF(('Item Detail'!$B112)="","",'Item Detail'!$B112)</f>
        <v/>
      </c>
      <c r="N106" s="201" t="str">
        <f>IF(('Item Detail'!$C112)="","",'Item Detail'!$C112)</f>
        <v/>
      </c>
      <c r="O106" s="201" t="str">
        <f>IF(('Item Detail'!$D112)="","",'Item Detail'!$D112)</f>
        <v/>
      </c>
      <c r="P106" s="201" t="str">
        <f>IF(('Item Detail'!$C$2)="","",'Item Detail'!$C$2)</f>
        <v/>
      </c>
      <c r="Q106" s="284" t="str">
        <f>IF(('Item Detail'!$G112)="","",'Item Detail'!$G112)</f>
        <v/>
      </c>
      <c r="R106" s="212" t="str">
        <f>IF(('Item Detail'!$I112)="","",'Item Detail'!$I112)</f>
        <v/>
      </c>
      <c r="S106" s="212" t="str">
        <f>IF(('Item Detail'!$J112)="","",'Item Detail'!$J112)</f>
        <v/>
      </c>
      <c r="T106" s="212" t="str">
        <f>IF(('Item Detail'!$L112)="","",'Item Detail'!$L112)</f>
        <v/>
      </c>
      <c r="U106" s="212" t="str">
        <f>IF(('Item Detail'!$K112)="","",'Item Detail'!$K112)</f>
        <v/>
      </c>
      <c r="Z106" s="201" t="str">
        <f>IF(('Item Detail'!$O112)="","",'Item Detail'!$O112)</f>
        <v/>
      </c>
      <c r="AA106" s="201" t="str">
        <f>IF('Item Detail'!$R112=0,$AB106,'Item Detail'!$R112)</f>
        <v/>
      </c>
      <c r="AB106" s="201" t="str">
        <f>IF(('Item Detail'!$Q112)="","",'Item Detail'!$Q112)</f>
        <v/>
      </c>
      <c r="AC106" s="201" t="str">
        <f>IF(('Item Detail'!$AU112)="","",'Item Detail'!$AU112)</f>
        <v/>
      </c>
      <c r="AD106" s="218"/>
      <c r="AF106" s="218"/>
      <c r="AH106" s="213" t="str">
        <f>IF(('Item Detail'!$AH112)="","",'Item Detail'!$AH112)</f>
        <v/>
      </c>
      <c r="AI106" s="213" t="str">
        <f>IF(('Item Detail'!$AG112)="","",'Item Detail'!$AG112)</f>
        <v/>
      </c>
      <c r="AL106" s="214" t="str">
        <f>IF(('Item Detail'!$AL112)="","",'Item Detail'!$AL112)</f>
        <v/>
      </c>
      <c r="AM106" s="214" t="str">
        <f>IF(('Item Detail'!$AQ112)="","",'Item Detail'!$AQ112)</f>
        <v/>
      </c>
      <c r="AN106" s="214" t="str">
        <f>IF(('Item Detail'!$AT112)="","",'Item Detail'!$AT112)</f>
        <v/>
      </c>
    </row>
    <row r="107" spans="2:40" ht="21.95" customHeight="1" x14ac:dyDescent="0.2">
      <c r="B107" s="201" t="str">
        <f>IF(('Item Detail'!$B$6)="","",'Item Detail'!$B$6)</f>
        <v/>
      </c>
      <c r="D107" s="201" t="str">
        <f>IF(('Item Detail'!$J$4)="","",'Item Detail'!$J$4)</f>
        <v/>
      </c>
      <c r="E107" s="209" t="str">
        <f>IF(('Item Detail'!$N113)="","",'Item Detail'!$N113)</f>
        <v>No - By Merchant</v>
      </c>
      <c r="G107" s="201" t="str">
        <f>IF(('Item Detail'!$H$5)="","",'Item Detail'!$H$5)</f>
        <v/>
      </c>
      <c r="H107" s="210" t="str">
        <f>IF(('Item Detail'!$H$4)="","",'Item Detail'!$H$4)</f>
        <v/>
      </c>
      <c r="J107" s="212" t="str">
        <f>IF(('Item Detail'!$H$6)="","",'Item Detail'!$H$6)</f>
        <v/>
      </c>
      <c r="L107" s="201" t="str">
        <f>IF(('Item Detail'!$E113)="","",'Item Detail'!$E113)</f>
        <v/>
      </c>
      <c r="M107" s="201" t="str">
        <f>IF(('Item Detail'!$B113)="","",'Item Detail'!$B113)</f>
        <v/>
      </c>
      <c r="N107" s="201" t="str">
        <f>IF(('Item Detail'!$C113)="","",'Item Detail'!$C113)</f>
        <v/>
      </c>
      <c r="O107" s="201" t="str">
        <f>IF(('Item Detail'!$D113)="","",'Item Detail'!$D113)</f>
        <v/>
      </c>
      <c r="P107" s="201" t="str">
        <f>IF(('Item Detail'!$C$2)="","",'Item Detail'!$C$2)</f>
        <v/>
      </c>
      <c r="Q107" s="284" t="str">
        <f>IF(('Item Detail'!$G113)="","",'Item Detail'!$G113)</f>
        <v/>
      </c>
      <c r="R107" s="212" t="str">
        <f>IF(('Item Detail'!$I113)="","",'Item Detail'!$I113)</f>
        <v/>
      </c>
      <c r="S107" s="212" t="str">
        <f>IF(('Item Detail'!$J113)="","",'Item Detail'!$J113)</f>
        <v/>
      </c>
      <c r="T107" s="212" t="str">
        <f>IF(('Item Detail'!$L113)="","",'Item Detail'!$L113)</f>
        <v/>
      </c>
      <c r="U107" s="212" t="str">
        <f>IF(('Item Detail'!$K113)="","",'Item Detail'!$K113)</f>
        <v/>
      </c>
      <c r="Z107" s="201" t="str">
        <f>IF(('Item Detail'!$O113)="","",'Item Detail'!$O113)</f>
        <v/>
      </c>
      <c r="AA107" s="201" t="str">
        <f>IF('Item Detail'!$R113=0,$AB107,'Item Detail'!$R113)</f>
        <v/>
      </c>
      <c r="AB107" s="201" t="str">
        <f>IF(('Item Detail'!$Q113)="","",'Item Detail'!$Q113)</f>
        <v/>
      </c>
      <c r="AC107" s="201" t="str">
        <f>IF(('Item Detail'!$AU113)="","",'Item Detail'!$AU113)</f>
        <v/>
      </c>
      <c r="AD107" s="218"/>
      <c r="AF107" s="218"/>
      <c r="AH107" s="213" t="str">
        <f>IF(('Item Detail'!$AH113)="","",'Item Detail'!$AH113)</f>
        <v/>
      </c>
      <c r="AI107" s="213" t="str">
        <f>IF(('Item Detail'!$AG113)="","",'Item Detail'!$AG113)</f>
        <v/>
      </c>
      <c r="AL107" s="214" t="str">
        <f>IF(('Item Detail'!$AL113)="","",'Item Detail'!$AL113)</f>
        <v/>
      </c>
      <c r="AM107" s="214" t="str">
        <f>IF(('Item Detail'!$AQ113)="","",'Item Detail'!$AQ113)</f>
        <v/>
      </c>
      <c r="AN107" s="214" t="str">
        <f>IF(('Item Detail'!$AT113)="","",'Item Detail'!$AT113)</f>
        <v/>
      </c>
    </row>
    <row r="108" spans="2:40" ht="21.95" customHeight="1" x14ac:dyDescent="0.2">
      <c r="B108" s="201" t="str">
        <f>IF(('Item Detail'!$B$6)="","",'Item Detail'!$B$6)</f>
        <v/>
      </c>
      <c r="D108" s="201" t="str">
        <f>IF(('Item Detail'!$J$4)="","",'Item Detail'!$J$4)</f>
        <v/>
      </c>
      <c r="E108" s="209" t="str">
        <f>IF(('Item Detail'!$N114)="","",'Item Detail'!$N114)</f>
        <v>No - By Merchant</v>
      </c>
      <c r="G108" s="201" t="str">
        <f>IF(('Item Detail'!$H$5)="","",'Item Detail'!$H$5)</f>
        <v/>
      </c>
      <c r="H108" s="210" t="str">
        <f>IF(('Item Detail'!$H$4)="","",'Item Detail'!$H$4)</f>
        <v/>
      </c>
      <c r="J108" s="212" t="str">
        <f>IF(('Item Detail'!$H$6)="","",'Item Detail'!$H$6)</f>
        <v/>
      </c>
      <c r="L108" s="201" t="str">
        <f>IF(('Item Detail'!$E114)="","",'Item Detail'!$E114)</f>
        <v/>
      </c>
      <c r="M108" s="201" t="str">
        <f>IF(('Item Detail'!$B114)="","",'Item Detail'!$B114)</f>
        <v/>
      </c>
      <c r="N108" s="201" t="str">
        <f>IF(('Item Detail'!$C114)="","",'Item Detail'!$C114)</f>
        <v/>
      </c>
      <c r="O108" s="201" t="str">
        <f>IF(('Item Detail'!$D114)="","",'Item Detail'!$D114)</f>
        <v/>
      </c>
      <c r="P108" s="201" t="str">
        <f>IF(('Item Detail'!$C$2)="","",'Item Detail'!$C$2)</f>
        <v/>
      </c>
      <c r="Q108" s="284" t="str">
        <f>IF(('Item Detail'!$G114)="","",'Item Detail'!$G114)</f>
        <v/>
      </c>
      <c r="R108" s="212" t="str">
        <f>IF(('Item Detail'!$I114)="","",'Item Detail'!$I114)</f>
        <v/>
      </c>
      <c r="S108" s="212" t="str">
        <f>IF(('Item Detail'!$J114)="","",'Item Detail'!$J114)</f>
        <v/>
      </c>
      <c r="T108" s="212" t="str">
        <f>IF(('Item Detail'!$L114)="","",'Item Detail'!$L114)</f>
        <v/>
      </c>
      <c r="U108" s="212" t="str">
        <f>IF(('Item Detail'!$K114)="","",'Item Detail'!$K114)</f>
        <v/>
      </c>
      <c r="Z108" s="201" t="str">
        <f>IF(('Item Detail'!$O114)="","",'Item Detail'!$O114)</f>
        <v/>
      </c>
      <c r="AA108" s="201" t="str">
        <f>IF('Item Detail'!$R114=0,$AB108,'Item Detail'!$R114)</f>
        <v/>
      </c>
      <c r="AB108" s="201" t="str">
        <f>IF(('Item Detail'!$Q114)="","",'Item Detail'!$Q114)</f>
        <v/>
      </c>
      <c r="AC108" s="201" t="str">
        <f>IF(('Item Detail'!$AU114)="","",'Item Detail'!$AU114)</f>
        <v/>
      </c>
      <c r="AD108" s="218"/>
      <c r="AF108" s="218"/>
      <c r="AH108" s="213" t="str">
        <f>IF(('Item Detail'!$AH114)="","",'Item Detail'!$AH114)</f>
        <v/>
      </c>
      <c r="AI108" s="213" t="str">
        <f>IF(('Item Detail'!$AG114)="","",'Item Detail'!$AG114)</f>
        <v/>
      </c>
      <c r="AL108" s="214" t="str">
        <f>IF(('Item Detail'!$AL114)="","",'Item Detail'!$AL114)</f>
        <v/>
      </c>
      <c r="AM108" s="214" t="str">
        <f>IF(('Item Detail'!$AQ114)="","",'Item Detail'!$AQ114)</f>
        <v/>
      </c>
      <c r="AN108" s="214" t="str">
        <f>IF(('Item Detail'!$AT114)="","",'Item Detail'!$AT114)</f>
        <v/>
      </c>
    </row>
  </sheetData>
  <sheetProtection algorithmName="SHA-512" hashValue="IEr7fLwnkz3Fe8BhggpBMIw2P4jN3tnjhEkLbm54ecQs/R5KAauFzPxi3P1qdeZG8e9Syj61DcKVXKVf67I7Yg==" saltValue="ftWdIxbPKchX2GrGEuU8Ww==" spinCount="100000" sheet="1" objects="1" scenarios="1"/>
  <mergeCells count="3">
    <mergeCell ref="A1:A5"/>
    <mergeCell ref="O1:U5"/>
    <mergeCell ref="B1:L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6852-E659-4256-9972-D5192D6AA4FB}">
  <sheetPr codeName="Sheet12">
    <tabColor rgb="FFFF0000"/>
  </sheetPr>
  <dimension ref="A1:D51"/>
  <sheetViews>
    <sheetView workbookViewId="0">
      <selection activeCell="C1" sqref="C1"/>
    </sheetView>
  </sheetViews>
  <sheetFormatPr defaultColWidth="8.75" defaultRowHeight="14.25" x14ac:dyDescent="0.2"/>
  <cols>
    <col min="1" max="1" width="28.5" customWidth="1"/>
    <col min="2" max="2" width="10.25" customWidth="1"/>
    <col min="3" max="3" width="5.375" customWidth="1"/>
    <col min="4" max="4" width="52.625" customWidth="1"/>
  </cols>
  <sheetData>
    <row r="1" spans="1:4" ht="15" x14ac:dyDescent="0.25">
      <c r="A1" s="11" t="s">
        <v>208</v>
      </c>
      <c r="B1" s="12"/>
      <c r="C1" s="12"/>
      <c r="D1" s="260" t="str">
        <f>'Item Detail'!$H$1</f>
        <v>Version 2024.12.05</v>
      </c>
    </row>
    <row r="2" spans="1:4" ht="15" x14ac:dyDescent="0.25">
      <c r="A2" s="11"/>
      <c r="B2" s="12"/>
      <c r="C2" s="12"/>
      <c r="D2" s="13"/>
    </row>
    <row r="3" spans="1:4" ht="15" x14ac:dyDescent="0.25">
      <c r="A3" s="12" t="s">
        <v>52</v>
      </c>
      <c r="B3" s="12" t="s">
        <v>53</v>
      </c>
      <c r="C3" s="12" t="s">
        <v>54</v>
      </c>
      <c r="D3" s="14"/>
    </row>
    <row r="4" spans="1:4" x14ac:dyDescent="0.2">
      <c r="A4" s="15" t="s">
        <v>55</v>
      </c>
      <c r="B4" s="15">
        <v>3</v>
      </c>
      <c r="C4" s="15">
        <v>8</v>
      </c>
      <c r="D4" s="14" t="str">
        <f>CONCATENATE(A4,": Full Truckload ",B4," Day(s) OR LTL ",C4," Day(s)")</f>
        <v>ALABAMA: Full Truckload 3 Day(s) OR LTL 8 Day(s)</v>
      </c>
    </row>
    <row r="5" spans="1:4" x14ac:dyDescent="0.2">
      <c r="A5" s="15" t="s">
        <v>56</v>
      </c>
      <c r="B5" s="15">
        <v>5</v>
      </c>
      <c r="C5" s="15">
        <v>10</v>
      </c>
      <c r="D5" s="14" t="str">
        <f t="shared" ref="D5:D51" si="0">CONCATENATE(A5,": Full Truckload ",B5," Day(s) OR LTL ",C5," Day(s)")</f>
        <v>ARIZONA: Full Truckload 5 Day(s) OR LTL 10 Day(s)</v>
      </c>
    </row>
    <row r="6" spans="1:4" x14ac:dyDescent="0.2">
      <c r="A6" s="15" t="s">
        <v>57</v>
      </c>
      <c r="B6" s="15">
        <v>4</v>
      </c>
      <c r="C6" s="15">
        <v>9</v>
      </c>
      <c r="D6" s="14" t="str">
        <f t="shared" si="0"/>
        <v>ARKANSAS: Full Truckload 4 Day(s) OR LTL 9 Day(s)</v>
      </c>
    </row>
    <row r="7" spans="1:4" x14ac:dyDescent="0.2">
      <c r="A7" s="15" t="s">
        <v>58</v>
      </c>
      <c r="B7" s="15">
        <v>5</v>
      </c>
      <c r="C7" s="15">
        <v>10</v>
      </c>
      <c r="D7" s="14" t="str">
        <f t="shared" si="0"/>
        <v>CALIFORNIA: Full Truckload 5 Day(s) OR LTL 10 Day(s)</v>
      </c>
    </row>
    <row r="8" spans="1:4" x14ac:dyDescent="0.2">
      <c r="A8" s="15" t="s">
        <v>59</v>
      </c>
      <c r="B8" s="15">
        <v>4</v>
      </c>
      <c r="C8" s="15">
        <v>10</v>
      </c>
      <c r="D8" s="14" t="str">
        <f t="shared" si="0"/>
        <v>COLORADO: Full Truckload 4 Day(s) OR LTL 10 Day(s)</v>
      </c>
    </row>
    <row r="9" spans="1:4" x14ac:dyDescent="0.2">
      <c r="A9" s="15" t="s">
        <v>60</v>
      </c>
      <c r="B9" s="15">
        <v>1</v>
      </c>
      <c r="C9" s="15">
        <v>4</v>
      </c>
      <c r="D9" s="14" t="str">
        <f t="shared" si="0"/>
        <v>CONNECTICUT: Full Truckload 1 Day(s) OR LTL 4 Day(s)</v>
      </c>
    </row>
    <row r="10" spans="1:4" x14ac:dyDescent="0.2">
      <c r="A10" s="15" t="s">
        <v>61</v>
      </c>
      <c r="B10" s="15">
        <v>1</v>
      </c>
      <c r="C10" s="15">
        <v>4</v>
      </c>
      <c r="D10" s="14" t="str">
        <f t="shared" si="0"/>
        <v>DELAWARE: Full Truckload 1 Day(s) OR LTL 4 Day(s)</v>
      </c>
    </row>
    <row r="11" spans="1:4" x14ac:dyDescent="0.2">
      <c r="A11" s="15" t="s">
        <v>62</v>
      </c>
      <c r="B11" s="15">
        <v>2</v>
      </c>
      <c r="C11" s="15">
        <v>8</v>
      </c>
      <c r="D11" s="14" t="str">
        <f t="shared" si="0"/>
        <v>FLORIDA: Full Truckload 2 Day(s) OR LTL 8 Day(s)</v>
      </c>
    </row>
    <row r="12" spans="1:4" x14ac:dyDescent="0.2">
      <c r="A12" s="15" t="s">
        <v>63</v>
      </c>
      <c r="B12" s="15">
        <v>2</v>
      </c>
      <c r="C12" s="15">
        <v>8</v>
      </c>
      <c r="D12" s="14" t="str">
        <f t="shared" si="0"/>
        <v>GEORGIA: Full Truckload 2 Day(s) OR LTL 8 Day(s)</v>
      </c>
    </row>
    <row r="13" spans="1:4" x14ac:dyDescent="0.2">
      <c r="A13" s="15" t="s">
        <v>64</v>
      </c>
      <c r="B13" s="15">
        <v>5</v>
      </c>
      <c r="C13" s="15">
        <v>10</v>
      </c>
      <c r="D13" s="14" t="str">
        <f t="shared" si="0"/>
        <v>IDAHO: Full Truckload 5 Day(s) OR LTL 10 Day(s)</v>
      </c>
    </row>
    <row r="14" spans="1:4" x14ac:dyDescent="0.2">
      <c r="A14" s="15" t="s">
        <v>65</v>
      </c>
      <c r="B14" s="15">
        <v>3</v>
      </c>
      <c r="C14" s="15">
        <v>8</v>
      </c>
      <c r="D14" s="14" t="str">
        <f t="shared" si="0"/>
        <v>ILLINOIS: Full Truckload 3 Day(s) OR LTL 8 Day(s)</v>
      </c>
    </row>
    <row r="15" spans="1:4" x14ac:dyDescent="0.2">
      <c r="A15" s="15" t="s">
        <v>66</v>
      </c>
      <c r="B15" s="15">
        <v>2</v>
      </c>
      <c r="C15" s="15">
        <v>7</v>
      </c>
      <c r="D15" s="14" t="str">
        <f t="shared" si="0"/>
        <v>INDIANA: Full Truckload 2 Day(s) OR LTL 7 Day(s)</v>
      </c>
    </row>
    <row r="16" spans="1:4" x14ac:dyDescent="0.2">
      <c r="A16" s="15" t="s">
        <v>67</v>
      </c>
      <c r="B16" s="15">
        <v>4</v>
      </c>
      <c r="C16" s="15">
        <v>9</v>
      </c>
      <c r="D16" s="14" t="str">
        <f t="shared" si="0"/>
        <v>IOWA: Full Truckload 4 Day(s) OR LTL 9 Day(s)</v>
      </c>
    </row>
    <row r="17" spans="1:4" x14ac:dyDescent="0.2">
      <c r="A17" s="15" t="s">
        <v>68</v>
      </c>
      <c r="B17" s="15">
        <v>4</v>
      </c>
      <c r="C17" s="15">
        <v>10</v>
      </c>
      <c r="D17" s="14" t="str">
        <f t="shared" si="0"/>
        <v>KANSAS: Full Truckload 4 Day(s) OR LTL 10 Day(s)</v>
      </c>
    </row>
    <row r="18" spans="1:4" x14ac:dyDescent="0.2">
      <c r="A18" s="15" t="s">
        <v>69</v>
      </c>
      <c r="B18" s="15">
        <v>2</v>
      </c>
      <c r="C18" s="15">
        <v>8</v>
      </c>
      <c r="D18" s="14" t="str">
        <f t="shared" si="0"/>
        <v>KENTUCKY: Full Truckload 2 Day(s) OR LTL 8 Day(s)</v>
      </c>
    </row>
    <row r="19" spans="1:4" x14ac:dyDescent="0.2">
      <c r="A19" s="15" t="s">
        <v>70</v>
      </c>
      <c r="B19" s="15">
        <v>3</v>
      </c>
      <c r="C19" s="15">
        <v>9</v>
      </c>
      <c r="D19" s="14" t="str">
        <f t="shared" si="0"/>
        <v>LOUISIANA: Full Truckload 3 Day(s) OR LTL 9 Day(s)</v>
      </c>
    </row>
    <row r="20" spans="1:4" x14ac:dyDescent="0.2">
      <c r="A20" s="15" t="s">
        <v>71</v>
      </c>
      <c r="B20" s="15">
        <v>1</v>
      </c>
      <c r="C20" s="15">
        <v>7</v>
      </c>
      <c r="D20" s="14" t="str">
        <f t="shared" si="0"/>
        <v>MAINE: Full Truckload 1 Day(s) OR LTL 7 Day(s)</v>
      </c>
    </row>
    <row r="21" spans="1:4" x14ac:dyDescent="0.2">
      <c r="A21" s="15" t="s">
        <v>72</v>
      </c>
      <c r="B21" s="15">
        <v>1</v>
      </c>
      <c r="C21" s="15">
        <v>4</v>
      </c>
      <c r="D21" s="14" t="str">
        <f t="shared" si="0"/>
        <v>MARYLAND: Full Truckload 1 Day(s) OR LTL 4 Day(s)</v>
      </c>
    </row>
    <row r="22" spans="1:4" x14ac:dyDescent="0.2">
      <c r="A22" s="15" t="s">
        <v>73</v>
      </c>
      <c r="B22" s="15">
        <v>1</v>
      </c>
      <c r="C22" s="15">
        <v>4</v>
      </c>
      <c r="D22" s="14" t="str">
        <f t="shared" si="0"/>
        <v>MASSACHUSETTS: Full Truckload 1 Day(s) OR LTL 4 Day(s)</v>
      </c>
    </row>
    <row r="23" spans="1:4" x14ac:dyDescent="0.2">
      <c r="A23" s="15" t="s">
        <v>74</v>
      </c>
      <c r="B23" s="15">
        <v>1</v>
      </c>
      <c r="C23" s="15">
        <v>8</v>
      </c>
      <c r="D23" s="14" t="str">
        <f t="shared" si="0"/>
        <v>MICHIGAN: Full Truckload 1 Day(s) OR LTL 8 Day(s)</v>
      </c>
    </row>
    <row r="24" spans="1:4" x14ac:dyDescent="0.2">
      <c r="A24" s="15" t="s">
        <v>75</v>
      </c>
      <c r="B24" s="15">
        <v>3</v>
      </c>
      <c r="C24" s="15">
        <v>9</v>
      </c>
      <c r="D24" s="14" t="str">
        <f t="shared" si="0"/>
        <v>MINNESOTA: Full Truckload 3 Day(s) OR LTL 9 Day(s)</v>
      </c>
    </row>
    <row r="25" spans="1:4" x14ac:dyDescent="0.2">
      <c r="A25" s="15" t="s">
        <v>76</v>
      </c>
      <c r="B25" s="15">
        <v>3</v>
      </c>
      <c r="C25" s="15">
        <v>9</v>
      </c>
      <c r="D25" s="14" t="str">
        <f t="shared" si="0"/>
        <v>MISSISSIPPI: Full Truckload 3 Day(s) OR LTL 9 Day(s)</v>
      </c>
    </row>
    <row r="26" spans="1:4" x14ac:dyDescent="0.2">
      <c r="A26" s="15" t="s">
        <v>77</v>
      </c>
      <c r="B26" s="15">
        <v>4</v>
      </c>
      <c r="C26" s="15">
        <v>9</v>
      </c>
      <c r="D26" s="14" t="str">
        <f t="shared" si="0"/>
        <v>MISSOURI: Full Truckload 4 Day(s) OR LTL 9 Day(s)</v>
      </c>
    </row>
    <row r="27" spans="1:4" x14ac:dyDescent="0.2">
      <c r="A27" s="15" t="s">
        <v>78</v>
      </c>
      <c r="B27" s="15">
        <v>5</v>
      </c>
      <c r="C27" s="15">
        <v>10</v>
      </c>
      <c r="D27" s="14" t="str">
        <f t="shared" si="0"/>
        <v>MONTANA: Full Truckload 5 Day(s) OR LTL 10 Day(s)</v>
      </c>
    </row>
    <row r="28" spans="1:4" x14ac:dyDescent="0.2">
      <c r="A28" s="15" t="s">
        <v>79</v>
      </c>
      <c r="B28" s="15">
        <v>4</v>
      </c>
      <c r="C28" s="15">
        <v>9</v>
      </c>
      <c r="D28" s="14" t="str">
        <f t="shared" si="0"/>
        <v>NEBRAKSA: Full Truckload 4 Day(s) OR LTL 9 Day(s)</v>
      </c>
    </row>
    <row r="29" spans="1:4" x14ac:dyDescent="0.2">
      <c r="A29" s="15" t="s">
        <v>80</v>
      </c>
      <c r="B29" s="15">
        <v>5</v>
      </c>
      <c r="C29" s="15">
        <v>10</v>
      </c>
      <c r="D29" s="14" t="str">
        <f t="shared" si="0"/>
        <v>NEVADA: Full Truckload 5 Day(s) OR LTL 10 Day(s)</v>
      </c>
    </row>
    <row r="30" spans="1:4" x14ac:dyDescent="0.2">
      <c r="A30" s="15" t="s">
        <v>81</v>
      </c>
      <c r="B30" s="15">
        <v>1</v>
      </c>
      <c r="C30" s="15">
        <v>4</v>
      </c>
      <c r="D30" s="14" t="str">
        <f t="shared" si="0"/>
        <v>NEW HAMPSHIRE: Full Truckload 1 Day(s) OR LTL 4 Day(s)</v>
      </c>
    </row>
    <row r="31" spans="1:4" x14ac:dyDescent="0.2">
      <c r="A31" s="15" t="s">
        <v>82</v>
      </c>
      <c r="B31" s="15">
        <v>1</v>
      </c>
      <c r="C31" s="15">
        <v>4</v>
      </c>
      <c r="D31" s="14" t="str">
        <f t="shared" si="0"/>
        <v>NEW JERSEY: Full Truckload 1 Day(s) OR LTL 4 Day(s)</v>
      </c>
    </row>
    <row r="32" spans="1:4" x14ac:dyDescent="0.2">
      <c r="A32" s="15" t="s">
        <v>83</v>
      </c>
      <c r="B32" s="15">
        <v>5</v>
      </c>
      <c r="C32" s="15">
        <v>10</v>
      </c>
      <c r="D32" s="14" t="str">
        <f t="shared" si="0"/>
        <v>NEW MEXICO: Full Truckload 5 Day(s) OR LTL 10 Day(s)</v>
      </c>
    </row>
    <row r="33" spans="1:4" x14ac:dyDescent="0.2">
      <c r="A33" s="15" t="s">
        <v>84</v>
      </c>
      <c r="B33" s="15">
        <v>1</v>
      </c>
      <c r="C33" s="15">
        <v>3</v>
      </c>
      <c r="D33" s="14" t="str">
        <f t="shared" si="0"/>
        <v>NEW YORK: Full Truckload 1 Day(s) OR LTL 3 Day(s)</v>
      </c>
    </row>
    <row r="34" spans="1:4" x14ac:dyDescent="0.2">
      <c r="A34" s="15" t="s">
        <v>85</v>
      </c>
      <c r="B34" s="15">
        <v>2</v>
      </c>
      <c r="C34" s="15">
        <v>7</v>
      </c>
      <c r="D34" s="14" t="str">
        <f t="shared" si="0"/>
        <v>NORTH CAROLINA: Full Truckload 2 Day(s) OR LTL 7 Day(s)</v>
      </c>
    </row>
    <row r="35" spans="1:4" x14ac:dyDescent="0.2">
      <c r="A35" s="15" t="s">
        <v>86</v>
      </c>
      <c r="B35" s="15">
        <v>4</v>
      </c>
      <c r="C35" s="15">
        <v>9</v>
      </c>
      <c r="D35" s="14" t="str">
        <f t="shared" si="0"/>
        <v>NORTH DAKOTA: Full Truckload 4 Day(s) OR LTL 9 Day(s)</v>
      </c>
    </row>
    <row r="36" spans="1:4" x14ac:dyDescent="0.2">
      <c r="A36" s="15" t="s">
        <v>87</v>
      </c>
      <c r="B36" s="15">
        <v>2</v>
      </c>
      <c r="C36" s="15">
        <v>7</v>
      </c>
      <c r="D36" s="14" t="str">
        <f t="shared" si="0"/>
        <v>OHIO: Full Truckload 2 Day(s) OR LTL 7 Day(s)</v>
      </c>
    </row>
    <row r="37" spans="1:4" x14ac:dyDescent="0.2">
      <c r="A37" s="15" t="s">
        <v>88</v>
      </c>
      <c r="B37" s="15">
        <v>4</v>
      </c>
      <c r="C37" s="15">
        <v>10</v>
      </c>
      <c r="D37" s="14" t="str">
        <f t="shared" si="0"/>
        <v>OKLAHOMA: Full Truckload 4 Day(s) OR LTL 10 Day(s)</v>
      </c>
    </row>
    <row r="38" spans="1:4" x14ac:dyDescent="0.2">
      <c r="A38" s="15" t="s">
        <v>89</v>
      </c>
      <c r="B38" s="15">
        <v>5</v>
      </c>
      <c r="C38" s="15">
        <v>10</v>
      </c>
      <c r="D38" s="14" t="str">
        <f t="shared" si="0"/>
        <v>OREGON: Full Truckload 5 Day(s) OR LTL 10 Day(s)</v>
      </c>
    </row>
    <row r="39" spans="1:4" x14ac:dyDescent="0.2">
      <c r="A39" s="15" t="s">
        <v>90</v>
      </c>
      <c r="B39" s="15">
        <v>1</v>
      </c>
      <c r="C39" s="15">
        <v>4</v>
      </c>
      <c r="D39" s="14" t="str">
        <f t="shared" si="0"/>
        <v>PENNSYLVANIA: Full Truckload 1 Day(s) OR LTL 4 Day(s)</v>
      </c>
    </row>
    <row r="40" spans="1:4" x14ac:dyDescent="0.2">
      <c r="A40" s="15" t="s">
        <v>91</v>
      </c>
      <c r="B40" s="15">
        <v>1</v>
      </c>
      <c r="C40" s="15">
        <v>4</v>
      </c>
      <c r="D40" s="14" t="str">
        <f t="shared" si="0"/>
        <v>RHODE ISLAND: Full Truckload 1 Day(s) OR LTL 4 Day(s)</v>
      </c>
    </row>
    <row r="41" spans="1:4" x14ac:dyDescent="0.2">
      <c r="A41" s="15" t="s">
        <v>92</v>
      </c>
      <c r="B41" s="15">
        <v>2</v>
      </c>
      <c r="C41" s="15">
        <v>8</v>
      </c>
      <c r="D41" s="14" t="str">
        <f t="shared" si="0"/>
        <v>SOUTH CAROLINA: Full Truckload 2 Day(s) OR LTL 8 Day(s)</v>
      </c>
    </row>
    <row r="42" spans="1:4" x14ac:dyDescent="0.2">
      <c r="A42" s="15" t="s">
        <v>93</v>
      </c>
      <c r="B42" s="15">
        <v>3</v>
      </c>
      <c r="C42" s="15">
        <v>9</v>
      </c>
      <c r="D42" s="14" t="str">
        <f t="shared" si="0"/>
        <v>SOUTH DAKOTA: Full Truckload 3 Day(s) OR LTL 9 Day(s)</v>
      </c>
    </row>
    <row r="43" spans="1:4" x14ac:dyDescent="0.2">
      <c r="A43" s="15" t="s">
        <v>94</v>
      </c>
      <c r="B43" s="15">
        <v>2</v>
      </c>
      <c r="C43" s="16">
        <v>9</v>
      </c>
      <c r="D43" s="14" t="str">
        <f t="shared" si="0"/>
        <v>TENNESSEE: Full Truckload 2 Day(s) OR LTL 9 Day(s)</v>
      </c>
    </row>
    <row r="44" spans="1:4" x14ac:dyDescent="0.2">
      <c r="A44" s="15" t="s">
        <v>95</v>
      </c>
      <c r="B44" s="15">
        <v>4</v>
      </c>
      <c r="C44" s="16">
        <v>10</v>
      </c>
      <c r="D44" s="14" t="str">
        <f t="shared" si="0"/>
        <v>TEXAS: Full Truckload 4 Day(s) OR LTL 10 Day(s)</v>
      </c>
    </row>
    <row r="45" spans="1:4" x14ac:dyDescent="0.2">
      <c r="A45" s="15" t="s">
        <v>96</v>
      </c>
      <c r="B45" s="15">
        <v>5</v>
      </c>
      <c r="C45" s="15">
        <v>10</v>
      </c>
      <c r="D45" s="14" t="str">
        <f t="shared" si="0"/>
        <v>UTAH: Full Truckload 5 Day(s) OR LTL 10 Day(s)</v>
      </c>
    </row>
    <row r="46" spans="1:4" x14ac:dyDescent="0.2">
      <c r="A46" s="15" t="s">
        <v>97</v>
      </c>
      <c r="B46" s="15">
        <v>1</v>
      </c>
      <c r="C46" s="15">
        <v>7</v>
      </c>
      <c r="D46" s="14" t="str">
        <f t="shared" si="0"/>
        <v>VERMONT: Full Truckload 1 Day(s) OR LTL 7 Day(s)</v>
      </c>
    </row>
    <row r="47" spans="1:4" x14ac:dyDescent="0.2">
      <c r="A47" s="15" t="s">
        <v>98</v>
      </c>
      <c r="B47" s="15">
        <v>1</v>
      </c>
      <c r="C47" s="15">
        <v>4</v>
      </c>
      <c r="D47" s="14" t="str">
        <f t="shared" si="0"/>
        <v>VIRGINIA: Full Truckload 1 Day(s) OR LTL 4 Day(s)</v>
      </c>
    </row>
    <row r="48" spans="1:4" x14ac:dyDescent="0.2">
      <c r="A48" s="15" t="s">
        <v>99</v>
      </c>
      <c r="B48" s="15">
        <v>5</v>
      </c>
      <c r="C48" s="15">
        <v>10</v>
      </c>
      <c r="D48" s="14" t="str">
        <f t="shared" si="0"/>
        <v>WASHINGTON: Full Truckload 5 Day(s) OR LTL 10 Day(s)</v>
      </c>
    </row>
    <row r="49" spans="1:4" x14ac:dyDescent="0.2">
      <c r="A49" s="15" t="s">
        <v>100</v>
      </c>
      <c r="B49" s="15">
        <v>1</v>
      </c>
      <c r="C49" s="15">
        <v>7</v>
      </c>
      <c r="D49" s="14" t="str">
        <f t="shared" si="0"/>
        <v>WEST VIRGINIA: Full Truckload 1 Day(s) OR LTL 7 Day(s)</v>
      </c>
    </row>
    <row r="50" spans="1:4" x14ac:dyDescent="0.2">
      <c r="A50" s="15" t="s">
        <v>101</v>
      </c>
      <c r="B50" s="15">
        <v>3</v>
      </c>
      <c r="C50" s="15">
        <v>8</v>
      </c>
      <c r="D50" s="14" t="str">
        <f t="shared" si="0"/>
        <v>WISCONSIN: Full Truckload 3 Day(s) OR LTL 8 Day(s)</v>
      </c>
    </row>
    <row r="51" spans="1:4" x14ac:dyDescent="0.2">
      <c r="A51" s="15" t="s">
        <v>102</v>
      </c>
      <c r="B51" s="15">
        <v>4</v>
      </c>
      <c r="C51" s="15">
        <v>10</v>
      </c>
      <c r="D51" s="14" t="str">
        <f t="shared" si="0"/>
        <v>WYOMING: Full Truckload 4 Day(s) OR LTL 10 Day(s)</v>
      </c>
    </row>
  </sheetData>
  <sheetProtection algorithmName="SHA-512" hashValue="VJYyyNMU62ubceiwj0DTSd3Nm0JKkxZlJhda23J92kfsWGSFRQIH+SbR+N6UVlc9zYZGpVvIIvu/HT/kyRdU9w==" saltValue="JUJ5iTaLdNC8LxrOaP0zrQ==" spinCount="100000" sheet="1" objects="1" scenario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5CE7-FA61-41CA-BB1F-54D90A90BE97}">
  <dimension ref="A1:C326"/>
  <sheetViews>
    <sheetView workbookViewId="0">
      <selection activeCell="C1" sqref="C1"/>
    </sheetView>
  </sheetViews>
  <sheetFormatPr defaultColWidth="8.625" defaultRowHeight="14.25" x14ac:dyDescent="0.2"/>
  <cols>
    <col min="1" max="1" width="37.625" style="282" customWidth="1"/>
  </cols>
  <sheetData>
    <row r="1" spans="1:3" x14ac:dyDescent="0.2">
      <c r="A1" s="281" t="s">
        <v>263</v>
      </c>
      <c r="C1" t="str">
        <f>'Item Detail'!$H$1</f>
        <v>Version 2024.12.05</v>
      </c>
    </row>
    <row r="2" spans="1:3" x14ac:dyDescent="0.2">
      <c r="A2" s="1" t="s">
        <v>264</v>
      </c>
    </row>
    <row r="3" spans="1:3" x14ac:dyDescent="0.2">
      <c r="A3" s="1" t="s">
        <v>265</v>
      </c>
    </row>
    <row r="4" spans="1:3" x14ac:dyDescent="0.2">
      <c r="A4" s="1" t="s">
        <v>266</v>
      </c>
    </row>
    <row r="5" spans="1:3" x14ac:dyDescent="0.2">
      <c r="A5" s="1" t="s">
        <v>267</v>
      </c>
    </row>
    <row r="6" spans="1:3" x14ac:dyDescent="0.2">
      <c r="A6" s="1" t="s">
        <v>268</v>
      </c>
    </row>
    <row r="7" spans="1:3" x14ac:dyDescent="0.2">
      <c r="A7" s="1" t="s">
        <v>269</v>
      </c>
    </row>
    <row r="8" spans="1:3" x14ac:dyDescent="0.2">
      <c r="A8" s="1" t="s">
        <v>270</v>
      </c>
    </row>
    <row r="9" spans="1:3" x14ac:dyDescent="0.2">
      <c r="A9" s="1" t="s">
        <v>271</v>
      </c>
    </row>
    <row r="10" spans="1:3" x14ac:dyDescent="0.2">
      <c r="A10" s="1" t="s">
        <v>272</v>
      </c>
    </row>
    <row r="11" spans="1:3" x14ac:dyDescent="0.2">
      <c r="A11" s="1" t="s">
        <v>273</v>
      </c>
    </row>
    <row r="12" spans="1:3" x14ac:dyDescent="0.2">
      <c r="A12" s="1" t="s">
        <v>274</v>
      </c>
    </row>
    <row r="13" spans="1:3" x14ac:dyDescent="0.2">
      <c r="A13" s="1" t="s">
        <v>275</v>
      </c>
    </row>
    <row r="14" spans="1:3" x14ac:dyDescent="0.2">
      <c r="A14" s="1" t="s">
        <v>276</v>
      </c>
    </row>
    <row r="15" spans="1:3" x14ac:dyDescent="0.2">
      <c r="A15" s="1" t="s">
        <v>277</v>
      </c>
    </row>
    <row r="16" spans="1:3" x14ac:dyDescent="0.2">
      <c r="A16" s="1" t="s">
        <v>278</v>
      </c>
    </row>
    <row r="17" spans="1:1" x14ac:dyDescent="0.2">
      <c r="A17" s="1" t="s">
        <v>279</v>
      </c>
    </row>
    <row r="18" spans="1:1" x14ac:dyDescent="0.2">
      <c r="A18" s="1" t="s">
        <v>280</v>
      </c>
    </row>
    <row r="19" spans="1:1" x14ac:dyDescent="0.2">
      <c r="A19" s="1" t="s">
        <v>281</v>
      </c>
    </row>
    <row r="20" spans="1:1" x14ac:dyDescent="0.2">
      <c r="A20" s="1" t="s">
        <v>282</v>
      </c>
    </row>
    <row r="21" spans="1:1" x14ac:dyDescent="0.2">
      <c r="A21" s="1" t="s">
        <v>283</v>
      </c>
    </row>
    <row r="22" spans="1:1" x14ac:dyDescent="0.2">
      <c r="A22" s="1" t="s">
        <v>284</v>
      </c>
    </row>
    <row r="23" spans="1:1" x14ac:dyDescent="0.2">
      <c r="A23" s="1" t="s">
        <v>285</v>
      </c>
    </row>
    <row r="24" spans="1:1" x14ac:dyDescent="0.2">
      <c r="A24" s="1" t="s">
        <v>286</v>
      </c>
    </row>
    <row r="25" spans="1:1" x14ac:dyDescent="0.2">
      <c r="A25" s="1" t="s">
        <v>287</v>
      </c>
    </row>
    <row r="26" spans="1:1" x14ac:dyDescent="0.2">
      <c r="A26" s="1" t="s">
        <v>288</v>
      </c>
    </row>
    <row r="27" spans="1:1" x14ac:dyDescent="0.2">
      <c r="A27" s="1" t="s">
        <v>289</v>
      </c>
    </row>
    <row r="28" spans="1:1" x14ac:dyDescent="0.2">
      <c r="A28" s="1" t="s">
        <v>290</v>
      </c>
    </row>
    <row r="29" spans="1:1" x14ac:dyDescent="0.2">
      <c r="A29" s="1" t="s">
        <v>291</v>
      </c>
    </row>
    <row r="30" spans="1:1" x14ac:dyDescent="0.2">
      <c r="A30" s="1" t="s">
        <v>292</v>
      </c>
    </row>
    <row r="31" spans="1:1" x14ac:dyDescent="0.2">
      <c r="A31" s="1" t="s">
        <v>293</v>
      </c>
    </row>
    <row r="32" spans="1:1" x14ac:dyDescent="0.2">
      <c r="A32" s="1" t="s">
        <v>294</v>
      </c>
    </row>
    <row r="33" spans="1:1" x14ac:dyDescent="0.2">
      <c r="A33" s="1" t="s">
        <v>295</v>
      </c>
    </row>
    <row r="34" spans="1:1" x14ac:dyDescent="0.2">
      <c r="A34" s="1" t="s">
        <v>296</v>
      </c>
    </row>
    <row r="35" spans="1:1" x14ac:dyDescent="0.2">
      <c r="A35" s="1" t="s">
        <v>297</v>
      </c>
    </row>
    <row r="36" spans="1:1" x14ac:dyDescent="0.2">
      <c r="A36" s="1" t="s">
        <v>298</v>
      </c>
    </row>
    <row r="37" spans="1:1" x14ac:dyDescent="0.2">
      <c r="A37" s="1" t="s">
        <v>299</v>
      </c>
    </row>
    <row r="38" spans="1:1" x14ac:dyDescent="0.2">
      <c r="A38" s="1" t="s">
        <v>300</v>
      </c>
    </row>
    <row r="39" spans="1:1" x14ac:dyDescent="0.2">
      <c r="A39" s="1" t="s">
        <v>301</v>
      </c>
    </row>
    <row r="40" spans="1:1" x14ac:dyDescent="0.2">
      <c r="A40" s="1" t="s">
        <v>302</v>
      </c>
    </row>
    <row r="41" spans="1:1" x14ac:dyDescent="0.2">
      <c r="A41" s="1" t="s">
        <v>303</v>
      </c>
    </row>
    <row r="42" spans="1:1" x14ac:dyDescent="0.2">
      <c r="A42" s="1" t="s">
        <v>304</v>
      </c>
    </row>
    <row r="43" spans="1:1" x14ac:dyDescent="0.2">
      <c r="A43" s="1" t="s">
        <v>305</v>
      </c>
    </row>
    <row r="44" spans="1:1" x14ac:dyDescent="0.2">
      <c r="A44" s="1" t="s">
        <v>306</v>
      </c>
    </row>
    <row r="45" spans="1:1" x14ac:dyDescent="0.2">
      <c r="A45" s="1" t="s">
        <v>307</v>
      </c>
    </row>
    <row r="46" spans="1:1" x14ac:dyDescent="0.2">
      <c r="A46" s="1" t="s">
        <v>308</v>
      </c>
    </row>
    <row r="47" spans="1:1" x14ac:dyDescent="0.2">
      <c r="A47" s="1" t="s">
        <v>309</v>
      </c>
    </row>
    <row r="48" spans="1:1" x14ac:dyDescent="0.2">
      <c r="A48" s="1" t="s">
        <v>310</v>
      </c>
    </row>
    <row r="49" spans="1:1" x14ac:dyDescent="0.2">
      <c r="A49" s="1" t="s">
        <v>311</v>
      </c>
    </row>
    <row r="50" spans="1:1" x14ac:dyDescent="0.2">
      <c r="A50" s="1" t="s">
        <v>312</v>
      </c>
    </row>
    <row r="51" spans="1:1" x14ac:dyDescent="0.2">
      <c r="A51" s="1" t="s">
        <v>313</v>
      </c>
    </row>
    <row r="52" spans="1:1" x14ac:dyDescent="0.2">
      <c r="A52" s="1" t="s">
        <v>314</v>
      </c>
    </row>
    <row r="53" spans="1:1" x14ac:dyDescent="0.2">
      <c r="A53" s="1" t="s">
        <v>315</v>
      </c>
    </row>
    <row r="54" spans="1:1" x14ac:dyDescent="0.2">
      <c r="A54" s="1" t="s">
        <v>316</v>
      </c>
    </row>
    <row r="55" spans="1:1" x14ac:dyDescent="0.2">
      <c r="A55" s="1" t="s">
        <v>317</v>
      </c>
    </row>
    <row r="56" spans="1:1" x14ac:dyDescent="0.2">
      <c r="A56" s="1" t="s">
        <v>318</v>
      </c>
    </row>
    <row r="57" spans="1:1" x14ac:dyDescent="0.2">
      <c r="A57" s="1" t="s">
        <v>319</v>
      </c>
    </row>
    <row r="58" spans="1:1" x14ac:dyDescent="0.2">
      <c r="A58" s="1" t="s">
        <v>320</v>
      </c>
    </row>
    <row r="59" spans="1:1" x14ac:dyDescent="0.2">
      <c r="A59" s="1" t="s">
        <v>321</v>
      </c>
    </row>
    <row r="60" spans="1:1" x14ac:dyDescent="0.2">
      <c r="A60" s="1" t="s">
        <v>322</v>
      </c>
    </row>
    <row r="61" spans="1:1" x14ac:dyDescent="0.2">
      <c r="A61" s="1" t="s">
        <v>323</v>
      </c>
    </row>
    <row r="62" spans="1:1" x14ac:dyDescent="0.2">
      <c r="A62" s="1" t="s">
        <v>324</v>
      </c>
    </row>
    <row r="63" spans="1:1" x14ac:dyDescent="0.2">
      <c r="A63" s="1" t="s">
        <v>325</v>
      </c>
    </row>
    <row r="64" spans="1:1" x14ac:dyDescent="0.2">
      <c r="A64" s="1" t="s">
        <v>326</v>
      </c>
    </row>
    <row r="65" spans="1:1" x14ac:dyDescent="0.2">
      <c r="A65" s="1" t="s">
        <v>327</v>
      </c>
    </row>
    <row r="66" spans="1:1" x14ac:dyDescent="0.2">
      <c r="A66" s="1" t="s">
        <v>328</v>
      </c>
    </row>
    <row r="67" spans="1:1" x14ac:dyDescent="0.2">
      <c r="A67" s="1" t="s">
        <v>329</v>
      </c>
    </row>
    <row r="68" spans="1:1" x14ac:dyDescent="0.2">
      <c r="A68" s="1" t="s">
        <v>330</v>
      </c>
    </row>
    <row r="69" spans="1:1" x14ac:dyDescent="0.2">
      <c r="A69" s="1" t="s">
        <v>331</v>
      </c>
    </row>
    <row r="70" spans="1:1" x14ac:dyDescent="0.2">
      <c r="A70" s="1" t="s">
        <v>332</v>
      </c>
    </row>
    <row r="71" spans="1:1" x14ac:dyDescent="0.2">
      <c r="A71" s="1" t="s">
        <v>333</v>
      </c>
    </row>
    <row r="72" spans="1:1" x14ac:dyDescent="0.2">
      <c r="A72" s="1" t="s">
        <v>334</v>
      </c>
    </row>
    <row r="73" spans="1:1" x14ac:dyDescent="0.2">
      <c r="A73" s="1" t="s">
        <v>335</v>
      </c>
    </row>
    <row r="74" spans="1:1" x14ac:dyDescent="0.2">
      <c r="A74" s="1" t="s">
        <v>336</v>
      </c>
    </row>
    <row r="75" spans="1:1" x14ac:dyDescent="0.2">
      <c r="A75" s="1" t="s">
        <v>337</v>
      </c>
    </row>
    <row r="76" spans="1:1" x14ac:dyDescent="0.2">
      <c r="A76" s="1" t="s">
        <v>338</v>
      </c>
    </row>
    <row r="77" spans="1:1" x14ac:dyDescent="0.2">
      <c r="A77" s="1" t="s">
        <v>339</v>
      </c>
    </row>
    <row r="78" spans="1:1" x14ac:dyDescent="0.2">
      <c r="A78" s="1" t="s">
        <v>340</v>
      </c>
    </row>
    <row r="79" spans="1:1" x14ac:dyDescent="0.2">
      <c r="A79" s="1" t="s">
        <v>341</v>
      </c>
    </row>
    <row r="80" spans="1:1" x14ac:dyDescent="0.2">
      <c r="A80" s="1" t="s">
        <v>342</v>
      </c>
    </row>
    <row r="81" spans="1:1" x14ac:dyDescent="0.2">
      <c r="A81" s="1" t="s">
        <v>343</v>
      </c>
    </row>
    <row r="82" spans="1:1" x14ac:dyDescent="0.2">
      <c r="A82" s="1" t="s">
        <v>344</v>
      </c>
    </row>
    <row r="83" spans="1:1" x14ac:dyDescent="0.2">
      <c r="A83" s="1" t="s">
        <v>345</v>
      </c>
    </row>
    <row r="84" spans="1:1" x14ac:dyDescent="0.2">
      <c r="A84" s="1" t="s">
        <v>346</v>
      </c>
    </row>
    <row r="85" spans="1:1" x14ac:dyDescent="0.2">
      <c r="A85" s="1" t="s">
        <v>347</v>
      </c>
    </row>
    <row r="86" spans="1:1" x14ac:dyDescent="0.2">
      <c r="A86" s="1" t="s">
        <v>348</v>
      </c>
    </row>
    <row r="87" spans="1:1" x14ac:dyDescent="0.2">
      <c r="A87" s="1" t="s">
        <v>349</v>
      </c>
    </row>
    <row r="88" spans="1:1" x14ac:dyDescent="0.2">
      <c r="A88" s="1" t="s">
        <v>350</v>
      </c>
    </row>
    <row r="89" spans="1:1" x14ac:dyDescent="0.2">
      <c r="A89" s="1" t="s">
        <v>351</v>
      </c>
    </row>
    <row r="90" spans="1:1" x14ac:dyDescent="0.2">
      <c r="A90" s="1" t="s">
        <v>352</v>
      </c>
    </row>
    <row r="91" spans="1:1" x14ac:dyDescent="0.2">
      <c r="A91" s="1" t="s">
        <v>353</v>
      </c>
    </row>
    <row r="92" spans="1:1" x14ac:dyDescent="0.2">
      <c r="A92" s="1" t="s">
        <v>354</v>
      </c>
    </row>
    <row r="93" spans="1:1" x14ac:dyDescent="0.2">
      <c r="A93" s="1" t="s">
        <v>355</v>
      </c>
    </row>
    <row r="94" spans="1:1" x14ac:dyDescent="0.2">
      <c r="A94" s="1" t="s">
        <v>356</v>
      </c>
    </row>
    <row r="95" spans="1:1" x14ac:dyDescent="0.2">
      <c r="A95" s="1" t="s">
        <v>357</v>
      </c>
    </row>
    <row r="96" spans="1:1" x14ac:dyDescent="0.2">
      <c r="A96" s="1" t="s">
        <v>358</v>
      </c>
    </row>
    <row r="97" spans="1:1" x14ac:dyDescent="0.2">
      <c r="A97" s="1" t="s">
        <v>359</v>
      </c>
    </row>
    <row r="98" spans="1:1" x14ac:dyDescent="0.2">
      <c r="A98" s="1" t="s">
        <v>360</v>
      </c>
    </row>
    <row r="99" spans="1:1" x14ac:dyDescent="0.2">
      <c r="A99" s="1" t="s">
        <v>361</v>
      </c>
    </row>
    <row r="100" spans="1:1" x14ac:dyDescent="0.2">
      <c r="A100" s="1" t="s">
        <v>362</v>
      </c>
    </row>
    <row r="101" spans="1:1" x14ac:dyDescent="0.2">
      <c r="A101" s="1" t="s">
        <v>363</v>
      </c>
    </row>
    <row r="102" spans="1:1" x14ac:dyDescent="0.2">
      <c r="A102" s="1" t="s">
        <v>364</v>
      </c>
    </row>
    <row r="103" spans="1:1" x14ac:dyDescent="0.2">
      <c r="A103" s="1" t="s">
        <v>365</v>
      </c>
    </row>
    <row r="104" spans="1:1" x14ac:dyDescent="0.2">
      <c r="A104" s="1" t="s">
        <v>366</v>
      </c>
    </row>
    <row r="105" spans="1:1" x14ac:dyDescent="0.2">
      <c r="A105" s="1" t="s">
        <v>367</v>
      </c>
    </row>
    <row r="106" spans="1:1" x14ac:dyDescent="0.2">
      <c r="A106" s="1" t="s">
        <v>368</v>
      </c>
    </row>
    <row r="107" spans="1:1" x14ac:dyDescent="0.2">
      <c r="A107" s="1" t="s">
        <v>369</v>
      </c>
    </row>
    <row r="108" spans="1:1" x14ac:dyDescent="0.2">
      <c r="A108" s="1" t="s">
        <v>370</v>
      </c>
    </row>
    <row r="109" spans="1:1" x14ac:dyDescent="0.2">
      <c r="A109" s="1" t="s">
        <v>371</v>
      </c>
    </row>
    <row r="110" spans="1:1" x14ac:dyDescent="0.2">
      <c r="A110" s="1" t="s">
        <v>372</v>
      </c>
    </row>
    <row r="111" spans="1:1" x14ac:dyDescent="0.2">
      <c r="A111" s="1" t="s">
        <v>373</v>
      </c>
    </row>
    <row r="112" spans="1:1" x14ac:dyDescent="0.2">
      <c r="A112" s="1" t="s">
        <v>374</v>
      </c>
    </row>
    <row r="113" spans="1:1" x14ac:dyDescent="0.2">
      <c r="A113" s="1" t="s">
        <v>375</v>
      </c>
    </row>
    <row r="114" spans="1:1" x14ac:dyDescent="0.2">
      <c r="A114" s="1" t="s">
        <v>376</v>
      </c>
    </row>
    <row r="115" spans="1:1" x14ac:dyDescent="0.2">
      <c r="A115" s="1" t="s">
        <v>377</v>
      </c>
    </row>
    <row r="116" spans="1:1" x14ac:dyDescent="0.2">
      <c r="A116" s="1" t="s">
        <v>378</v>
      </c>
    </row>
    <row r="117" spans="1:1" x14ac:dyDescent="0.2">
      <c r="A117" s="1" t="s">
        <v>379</v>
      </c>
    </row>
    <row r="118" spans="1:1" x14ac:dyDescent="0.2">
      <c r="A118" s="1" t="s">
        <v>380</v>
      </c>
    </row>
    <row r="119" spans="1:1" x14ac:dyDescent="0.2">
      <c r="A119" s="1" t="s">
        <v>381</v>
      </c>
    </row>
    <row r="120" spans="1:1" x14ac:dyDescent="0.2">
      <c r="A120" s="1" t="s">
        <v>382</v>
      </c>
    </row>
    <row r="121" spans="1:1" x14ac:dyDescent="0.2">
      <c r="A121" s="1" t="s">
        <v>383</v>
      </c>
    </row>
    <row r="122" spans="1:1" x14ac:dyDescent="0.2">
      <c r="A122" s="1" t="s">
        <v>384</v>
      </c>
    </row>
    <row r="123" spans="1:1" x14ac:dyDescent="0.2">
      <c r="A123" s="1" t="s">
        <v>385</v>
      </c>
    </row>
    <row r="124" spans="1:1" x14ac:dyDescent="0.2">
      <c r="A124" s="1" t="s">
        <v>386</v>
      </c>
    </row>
    <row r="125" spans="1:1" x14ac:dyDescent="0.2">
      <c r="A125" s="1" t="s">
        <v>387</v>
      </c>
    </row>
    <row r="126" spans="1:1" x14ac:dyDescent="0.2">
      <c r="A126" s="1" t="s">
        <v>388</v>
      </c>
    </row>
    <row r="127" spans="1:1" x14ac:dyDescent="0.2">
      <c r="A127" s="1" t="s">
        <v>389</v>
      </c>
    </row>
    <row r="128" spans="1:1" x14ac:dyDescent="0.2">
      <c r="A128" s="1" t="s">
        <v>390</v>
      </c>
    </row>
    <row r="129" spans="1:1" x14ac:dyDescent="0.2">
      <c r="A129" s="1" t="s">
        <v>391</v>
      </c>
    </row>
    <row r="130" spans="1:1" x14ac:dyDescent="0.2">
      <c r="A130" s="1" t="s">
        <v>392</v>
      </c>
    </row>
    <row r="131" spans="1:1" x14ac:dyDescent="0.2">
      <c r="A131" s="1" t="s">
        <v>393</v>
      </c>
    </row>
    <row r="132" spans="1:1" x14ac:dyDescent="0.2">
      <c r="A132" s="1" t="s">
        <v>394</v>
      </c>
    </row>
    <row r="133" spans="1:1" x14ac:dyDescent="0.2">
      <c r="A133" s="1" t="s">
        <v>395</v>
      </c>
    </row>
    <row r="134" spans="1:1" x14ac:dyDescent="0.2">
      <c r="A134" s="1" t="s">
        <v>396</v>
      </c>
    </row>
    <row r="135" spans="1:1" x14ac:dyDescent="0.2">
      <c r="A135" s="1" t="s">
        <v>397</v>
      </c>
    </row>
    <row r="136" spans="1:1" x14ac:dyDescent="0.2">
      <c r="A136" s="1" t="s">
        <v>398</v>
      </c>
    </row>
    <row r="137" spans="1:1" x14ac:dyDescent="0.2">
      <c r="A137" s="1" t="s">
        <v>399</v>
      </c>
    </row>
    <row r="138" spans="1:1" x14ac:dyDescent="0.2">
      <c r="A138" s="1" t="s">
        <v>400</v>
      </c>
    </row>
    <row r="139" spans="1:1" x14ac:dyDescent="0.2">
      <c r="A139" s="1" t="s">
        <v>401</v>
      </c>
    </row>
    <row r="140" spans="1:1" x14ac:dyDescent="0.2">
      <c r="A140" s="1" t="s">
        <v>402</v>
      </c>
    </row>
    <row r="141" spans="1:1" x14ac:dyDescent="0.2">
      <c r="A141" s="1" t="s">
        <v>403</v>
      </c>
    </row>
    <row r="142" spans="1:1" x14ac:dyDescent="0.2">
      <c r="A142" s="1" t="s">
        <v>404</v>
      </c>
    </row>
    <row r="143" spans="1:1" x14ac:dyDescent="0.2">
      <c r="A143" s="1" t="s">
        <v>405</v>
      </c>
    </row>
    <row r="144" spans="1:1" x14ac:dyDescent="0.2">
      <c r="A144" s="1" t="s">
        <v>406</v>
      </c>
    </row>
    <row r="145" spans="1:1" x14ac:dyDescent="0.2">
      <c r="A145" s="1" t="s">
        <v>407</v>
      </c>
    </row>
    <row r="146" spans="1:1" x14ac:dyDescent="0.2">
      <c r="A146" s="1" t="s">
        <v>408</v>
      </c>
    </row>
    <row r="147" spans="1:1" x14ac:dyDescent="0.2">
      <c r="A147" s="1" t="s">
        <v>409</v>
      </c>
    </row>
    <row r="148" spans="1:1" x14ac:dyDescent="0.2">
      <c r="A148" s="1" t="s">
        <v>410</v>
      </c>
    </row>
    <row r="149" spans="1:1" x14ac:dyDescent="0.2">
      <c r="A149" s="1" t="s">
        <v>411</v>
      </c>
    </row>
    <row r="150" spans="1:1" x14ac:dyDescent="0.2">
      <c r="A150" s="1" t="s">
        <v>412</v>
      </c>
    </row>
    <row r="151" spans="1:1" x14ac:dyDescent="0.2">
      <c r="A151" s="1" t="s">
        <v>413</v>
      </c>
    </row>
    <row r="152" spans="1:1" x14ac:dyDescent="0.2">
      <c r="A152" s="1" t="s">
        <v>414</v>
      </c>
    </row>
    <row r="153" spans="1:1" x14ac:dyDescent="0.2">
      <c r="A153" s="1" t="s">
        <v>415</v>
      </c>
    </row>
    <row r="154" spans="1:1" x14ac:dyDescent="0.2">
      <c r="A154" s="1" t="s">
        <v>416</v>
      </c>
    </row>
    <row r="155" spans="1:1" x14ac:dyDescent="0.2">
      <c r="A155" s="1" t="s">
        <v>417</v>
      </c>
    </row>
    <row r="156" spans="1:1" x14ac:dyDescent="0.2">
      <c r="A156" s="1" t="s">
        <v>418</v>
      </c>
    </row>
    <row r="157" spans="1:1" x14ac:dyDescent="0.2">
      <c r="A157" s="1" t="s">
        <v>419</v>
      </c>
    </row>
    <row r="158" spans="1:1" x14ac:dyDescent="0.2">
      <c r="A158" s="1" t="s">
        <v>420</v>
      </c>
    </row>
    <row r="159" spans="1:1" x14ac:dyDescent="0.2">
      <c r="A159" s="1" t="s">
        <v>421</v>
      </c>
    </row>
    <row r="160" spans="1:1" x14ac:dyDescent="0.2">
      <c r="A160" s="1" t="s">
        <v>422</v>
      </c>
    </row>
    <row r="161" spans="1:1" x14ac:dyDescent="0.2">
      <c r="A161" s="1" t="s">
        <v>423</v>
      </c>
    </row>
    <row r="162" spans="1:1" x14ac:dyDescent="0.2">
      <c r="A162" s="1" t="s">
        <v>424</v>
      </c>
    </row>
    <row r="163" spans="1:1" x14ac:dyDescent="0.2">
      <c r="A163" s="1" t="s">
        <v>425</v>
      </c>
    </row>
    <row r="164" spans="1:1" x14ac:dyDescent="0.2">
      <c r="A164" s="1" t="s">
        <v>426</v>
      </c>
    </row>
    <row r="165" spans="1:1" x14ac:dyDescent="0.2">
      <c r="A165" s="1" t="s">
        <v>427</v>
      </c>
    </row>
    <row r="166" spans="1:1" x14ac:dyDescent="0.2">
      <c r="A166" s="1" t="s">
        <v>428</v>
      </c>
    </row>
    <row r="167" spans="1:1" x14ac:dyDescent="0.2">
      <c r="A167" s="1" t="s">
        <v>429</v>
      </c>
    </row>
    <row r="168" spans="1:1" x14ac:dyDescent="0.2">
      <c r="A168" s="1" t="s">
        <v>430</v>
      </c>
    </row>
    <row r="169" spans="1:1" x14ac:dyDescent="0.2">
      <c r="A169" s="1" t="s">
        <v>431</v>
      </c>
    </row>
    <row r="170" spans="1:1" x14ac:dyDescent="0.2">
      <c r="A170" s="1" t="s">
        <v>432</v>
      </c>
    </row>
    <row r="171" spans="1:1" x14ac:dyDescent="0.2">
      <c r="A171" s="1" t="s">
        <v>433</v>
      </c>
    </row>
    <row r="172" spans="1:1" x14ac:dyDescent="0.2">
      <c r="A172" s="1" t="s">
        <v>434</v>
      </c>
    </row>
    <row r="173" spans="1:1" x14ac:dyDescent="0.2">
      <c r="A173" s="1" t="s">
        <v>435</v>
      </c>
    </row>
    <row r="174" spans="1:1" x14ac:dyDescent="0.2">
      <c r="A174" s="1" t="s">
        <v>436</v>
      </c>
    </row>
    <row r="175" spans="1:1" x14ac:dyDescent="0.2">
      <c r="A175" s="1" t="s">
        <v>437</v>
      </c>
    </row>
    <row r="176" spans="1:1" x14ac:dyDescent="0.2">
      <c r="A176" s="1" t="s">
        <v>438</v>
      </c>
    </row>
    <row r="177" spans="1:1" x14ac:dyDescent="0.2">
      <c r="A177" s="1" t="s">
        <v>439</v>
      </c>
    </row>
    <row r="178" spans="1:1" x14ac:dyDescent="0.2">
      <c r="A178" s="1" t="s">
        <v>440</v>
      </c>
    </row>
    <row r="179" spans="1:1" x14ac:dyDescent="0.2">
      <c r="A179" s="1" t="s">
        <v>441</v>
      </c>
    </row>
    <row r="180" spans="1:1" x14ac:dyDescent="0.2">
      <c r="A180" s="1" t="s">
        <v>442</v>
      </c>
    </row>
    <row r="181" spans="1:1" x14ac:dyDescent="0.2">
      <c r="A181" s="1" t="s">
        <v>443</v>
      </c>
    </row>
    <row r="182" spans="1:1" x14ac:dyDescent="0.2">
      <c r="A182" s="1" t="s">
        <v>444</v>
      </c>
    </row>
    <row r="183" spans="1:1" x14ac:dyDescent="0.2">
      <c r="A183" s="1" t="s">
        <v>445</v>
      </c>
    </row>
    <row r="184" spans="1:1" x14ac:dyDescent="0.2">
      <c r="A184" s="1" t="s">
        <v>446</v>
      </c>
    </row>
    <row r="185" spans="1:1" x14ac:dyDescent="0.2">
      <c r="A185" s="1" t="s">
        <v>447</v>
      </c>
    </row>
    <row r="186" spans="1:1" x14ac:dyDescent="0.2">
      <c r="A186" s="1" t="s">
        <v>448</v>
      </c>
    </row>
    <row r="187" spans="1:1" x14ac:dyDescent="0.2">
      <c r="A187" s="1" t="s">
        <v>449</v>
      </c>
    </row>
    <row r="188" spans="1:1" x14ac:dyDescent="0.2">
      <c r="A188" s="1" t="s">
        <v>450</v>
      </c>
    </row>
    <row r="189" spans="1:1" x14ac:dyDescent="0.2">
      <c r="A189" s="1" t="s">
        <v>451</v>
      </c>
    </row>
    <row r="190" spans="1:1" x14ac:dyDescent="0.2">
      <c r="A190" s="1" t="s">
        <v>452</v>
      </c>
    </row>
    <row r="191" spans="1:1" x14ac:dyDescent="0.2">
      <c r="A191" s="1" t="s">
        <v>453</v>
      </c>
    </row>
    <row r="192" spans="1:1" x14ac:dyDescent="0.2">
      <c r="A192" s="1" t="s">
        <v>454</v>
      </c>
    </row>
    <row r="193" spans="1:1" x14ac:dyDescent="0.2">
      <c r="A193" s="1" t="s">
        <v>455</v>
      </c>
    </row>
    <row r="194" spans="1:1" x14ac:dyDescent="0.2">
      <c r="A194" s="1" t="s">
        <v>456</v>
      </c>
    </row>
    <row r="195" spans="1:1" x14ac:dyDescent="0.2">
      <c r="A195" s="1" t="s">
        <v>457</v>
      </c>
    </row>
    <row r="196" spans="1:1" x14ac:dyDescent="0.2">
      <c r="A196" s="1" t="s">
        <v>458</v>
      </c>
    </row>
    <row r="197" spans="1:1" x14ac:dyDescent="0.2">
      <c r="A197" s="1" t="s">
        <v>459</v>
      </c>
    </row>
    <row r="198" spans="1:1" x14ac:dyDescent="0.2">
      <c r="A198" s="1" t="s">
        <v>460</v>
      </c>
    </row>
    <row r="199" spans="1:1" x14ac:dyDescent="0.2">
      <c r="A199" s="1" t="s">
        <v>461</v>
      </c>
    </row>
    <row r="200" spans="1:1" x14ac:dyDescent="0.2">
      <c r="A200" s="1" t="s">
        <v>462</v>
      </c>
    </row>
    <row r="201" spans="1:1" x14ac:dyDescent="0.2">
      <c r="A201" s="1" t="s">
        <v>463</v>
      </c>
    </row>
    <row r="202" spans="1:1" x14ac:dyDescent="0.2">
      <c r="A202" s="1" t="s">
        <v>464</v>
      </c>
    </row>
    <row r="203" spans="1:1" x14ac:dyDescent="0.2">
      <c r="A203" s="1" t="s">
        <v>465</v>
      </c>
    </row>
    <row r="204" spans="1:1" x14ac:dyDescent="0.2">
      <c r="A204" s="1" t="s">
        <v>466</v>
      </c>
    </row>
    <row r="205" spans="1:1" x14ac:dyDescent="0.2">
      <c r="A205" s="1" t="s">
        <v>467</v>
      </c>
    </row>
    <row r="206" spans="1:1" x14ac:dyDescent="0.2">
      <c r="A206" s="1" t="s">
        <v>468</v>
      </c>
    </row>
    <row r="207" spans="1:1" x14ac:dyDescent="0.2">
      <c r="A207" s="1" t="s">
        <v>469</v>
      </c>
    </row>
    <row r="208" spans="1:1" x14ac:dyDescent="0.2">
      <c r="A208" s="1" t="s">
        <v>470</v>
      </c>
    </row>
    <row r="209" spans="1:1" x14ac:dyDescent="0.2">
      <c r="A209" s="1" t="s">
        <v>471</v>
      </c>
    </row>
    <row r="210" spans="1:1" x14ac:dyDescent="0.2">
      <c r="A210" s="1" t="s">
        <v>472</v>
      </c>
    </row>
    <row r="211" spans="1:1" x14ac:dyDescent="0.2">
      <c r="A211" s="1" t="s">
        <v>473</v>
      </c>
    </row>
    <row r="212" spans="1:1" x14ac:dyDescent="0.2">
      <c r="A212" s="1" t="s">
        <v>474</v>
      </c>
    </row>
    <row r="213" spans="1:1" x14ac:dyDescent="0.2">
      <c r="A213" s="1" t="s">
        <v>475</v>
      </c>
    </row>
    <row r="214" spans="1:1" x14ac:dyDescent="0.2">
      <c r="A214" s="1" t="s">
        <v>476</v>
      </c>
    </row>
    <row r="215" spans="1:1" x14ac:dyDescent="0.2">
      <c r="A215" s="1" t="s">
        <v>477</v>
      </c>
    </row>
    <row r="216" spans="1:1" x14ac:dyDescent="0.2">
      <c r="A216" s="1" t="s">
        <v>478</v>
      </c>
    </row>
    <row r="217" spans="1:1" x14ac:dyDescent="0.2">
      <c r="A217" s="1" t="s">
        <v>479</v>
      </c>
    </row>
    <row r="218" spans="1:1" x14ac:dyDescent="0.2">
      <c r="A218" s="1" t="s">
        <v>480</v>
      </c>
    </row>
    <row r="219" spans="1:1" x14ac:dyDescent="0.2">
      <c r="A219" s="1" t="s">
        <v>481</v>
      </c>
    </row>
    <row r="220" spans="1:1" x14ac:dyDescent="0.2">
      <c r="A220" s="1" t="s">
        <v>482</v>
      </c>
    </row>
    <row r="221" spans="1:1" x14ac:dyDescent="0.2">
      <c r="A221" s="1" t="s">
        <v>483</v>
      </c>
    </row>
    <row r="222" spans="1:1" x14ac:dyDescent="0.2">
      <c r="A222" s="1" t="s">
        <v>484</v>
      </c>
    </row>
    <row r="223" spans="1:1" x14ac:dyDescent="0.2">
      <c r="A223" s="1" t="s">
        <v>485</v>
      </c>
    </row>
    <row r="224" spans="1:1" x14ac:dyDescent="0.2">
      <c r="A224" s="1" t="s">
        <v>486</v>
      </c>
    </row>
    <row r="225" spans="1:1" x14ac:dyDescent="0.2">
      <c r="A225" s="1" t="s">
        <v>487</v>
      </c>
    </row>
    <row r="226" spans="1:1" x14ac:dyDescent="0.2">
      <c r="A226" s="1" t="s">
        <v>488</v>
      </c>
    </row>
    <row r="227" spans="1:1" x14ac:dyDescent="0.2">
      <c r="A227" s="1" t="s">
        <v>489</v>
      </c>
    </row>
    <row r="228" spans="1:1" x14ac:dyDescent="0.2">
      <c r="A228" s="1" t="s">
        <v>490</v>
      </c>
    </row>
    <row r="229" spans="1:1" x14ac:dyDescent="0.2">
      <c r="A229" s="1" t="s">
        <v>491</v>
      </c>
    </row>
    <row r="230" spans="1:1" x14ac:dyDescent="0.2">
      <c r="A230" s="1" t="s">
        <v>492</v>
      </c>
    </row>
    <row r="231" spans="1:1" x14ac:dyDescent="0.2">
      <c r="A231" s="1" t="s">
        <v>493</v>
      </c>
    </row>
    <row r="232" spans="1:1" x14ac:dyDescent="0.2">
      <c r="A232" s="1" t="s">
        <v>494</v>
      </c>
    </row>
    <row r="233" spans="1:1" x14ac:dyDescent="0.2">
      <c r="A233" s="1" t="s">
        <v>495</v>
      </c>
    </row>
    <row r="234" spans="1:1" x14ac:dyDescent="0.2">
      <c r="A234" s="1" t="s">
        <v>496</v>
      </c>
    </row>
    <row r="235" spans="1:1" x14ac:dyDescent="0.2">
      <c r="A235" s="1" t="s">
        <v>497</v>
      </c>
    </row>
    <row r="236" spans="1:1" x14ac:dyDescent="0.2">
      <c r="A236" s="1" t="s">
        <v>498</v>
      </c>
    </row>
    <row r="237" spans="1:1" x14ac:dyDescent="0.2">
      <c r="A237" s="1" t="s">
        <v>499</v>
      </c>
    </row>
    <row r="238" spans="1:1" x14ac:dyDescent="0.2">
      <c r="A238" s="1" t="s">
        <v>500</v>
      </c>
    </row>
    <row r="239" spans="1:1" x14ac:dyDescent="0.2">
      <c r="A239" s="1" t="s">
        <v>501</v>
      </c>
    </row>
    <row r="240" spans="1:1" x14ac:dyDescent="0.2">
      <c r="A240" s="1" t="s">
        <v>502</v>
      </c>
    </row>
    <row r="241" spans="1:1" x14ac:dyDescent="0.2">
      <c r="A241" s="1" t="s">
        <v>503</v>
      </c>
    </row>
    <row r="242" spans="1:1" x14ac:dyDescent="0.2">
      <c r="A242" s="1" t="s">
        <v>504</v>
      </c>
    </row>
    <row r="243" spans="1:1" x14ac:dyDescent="0.2">
      <c r="A243" s="1" t="s">
        <v>505</v>
      </c>
    </row>
    <row r="244" spans="1:1" x14ac:dyDescent="0.2">
      <c r="A244" s="1" t="s">
        <v>506</v>
      </c>
    </row>
    <row r="245" spans="1:1" x14ac:dyDescent="0.2">
      <c r="A245" s="1" t="s">
        <v>507</v>
      </c>
    </row>
    <row r="246" spans="1:1" x14ac:dyDescent="0.2">
      <c r="A246" s="1" t="s">
        <v>508</v>
      </c>
    </row>
    <row r="247" spans="1:1" x14ac:dyDescent="0.2">
      <c r="A247" s="1" t="s">
        <v>509</v>
      </c>
    </row>
    <row r="248" spans="1:1" x14ac:dyDescent="0.2">
      <c r="A248" s="1" t="s">
        <v>510</v>
      </c>
    </row>
    <row r="249" spans="1:1" x14ac:dyDescent="0.2">
      <c r="A249" s="1" t="s">
        <v>511</v>
      </c>
    </row>
    <row r="250" spans="1:1" x14ac:dyDescent="0.2">
      <c r="A250" s="1" t="s">
        <v>512</v>
      </c>
    </row>
    <row r="251" spans="1:1" x14ac:dyDescent="0.2">
      <c r="A251" s="1" t="s">
        <v>513</v>
      </c>
    </row>
    <row r="252" spans="1:1" x14ac:dyDescent="0.2">
      <c r="A252" s="1" t="s">
        <v>514</v>
      </c>
    </row>
    <row r="253" spans="1:1" x14ac:dyDescent="0.2">
      <c r="A253" s="1" t="s">
        <v>515</v>
      </c>
    </row>
    <row r="254" spans="1:1" x14ac:dyDescent="0.2">
      <c r="A254" s="1" t="s">
        <v>516</v>
      </c>
    </row>
    <row r="255" spans="1:1" x14ac:dyDescent="0.2">
      <c r="A255" s="1" t="s">
        <v>517</v>
      </c>
    </row>
    <row r="256" spans="1:1" x14ac:dyDescent="0.2">
      <c r="A256" s="1" t="s">
        <v>518</v>
      </c>
    </row>
    <row r="257" spans="1:1" x14ac:dyDescent="0.2">
      <c r="A257" s="1" t="s">
        <v>519</v>
      </c>
    </row>
    <row r="258" spans="1:1" x14ac:dyDescent="0.2">
      <c r="A258" s="1" t="s">
        <v>520</v>
      </c>
    </row>
    <row r="259" spans="1:1" x14ac:dyDescent="0.2">
      <c r="A259" s="1" t="s">
        <v>521</v>
      </c>
    </row>
    <row r="260" spans="1:1" x14ac:dyDescent="0.2">
      <c r="A260" s="282" t="s">
        <v>522</v>
      </c>
    </row>
    <row r="261" spans="1:1" x14ac:dyDescent="0.2">
      <c r="A261" s="282" t="s">
        <v>523</v>
      </c>
    </row>
    <row r="262" spans="1:1" x14ac:dyDescent="0.2">
      <c r="A262" s="282" t="s">
        <v>524</v>
      </c>
    </row>
    <row r="263" spans="1:1" x14ac:dyDescent="0.2">
      <c r="A263" s="282" t="s">
        <v>525</v>
      </c>
    </row>
    <row r="264" spans="1:1" x14ac:dyDescent="0.2">
      <c r="A264" s="282" t="s">
        <v>526</v>
      </c>
    </row>
    <row r="265" spans="1:1" x14ac:dyDescent="0.2">
      <c r="A265" s="282" t="s">
        <v>527</v>
      </c>
    </row>
    <row r="266" spans="1:1" x14ac:dyDescent="0.2">
      <c r="A266" s="282" t="s">
        <v>528</v>
      </c>
    </row>
    <row r="267" spans="1:1" x14ac:dyDescent="0.2">
      <c r="A267" s="282" t="s">
        <v>529</v>
      </c>
    </row>
    <row r="268" spans="1:1" x14ac:dyDescent="0.2">
      <c r="A268" s="282" t="s">
        <v>530</v>
      </c>
    </row>
    <row r="269" spans="1:1" x14ac:dyDescent="0.2">
      <c r="A269" s="282" t="s">
        <v>531</v>
      </c>
    </row>
    <row r="270" spans="1:1" x14ac:dyDescent="0.2">
      <c r="A270" s="282" t="s">
        <v>532</v>
      </c>
    </row>
    <row r="271" spans="1:1" x14ac:dyDescent="0.2">
      <c r="A271" s="282" t="s">
        <v>533</v>
      </c>
    </row>
    <row r="272" spans="1:1" x14ac:dyDescent="0.2">
      <c r="A272" s="282" t="s">
        <v>534</v>
      </c>
    </row>
    <row r="273" spans="1:1" x14ac:dyDescent="0.2">
      <c r="A273" s="282" t="s">
        <v>535</v>
      </c>
    </row>
    <row r="274" spans="1:1" x14ac:dyDescent="0.2">
      <c r="A274" s="282" t="s">
        <v>536</v>
      </c>
    </row>
    <row r="275" spans="1:1" x14ac:dyDescent="0.2">
      <c r="A275" s="282" t="s">
        <v>537</v>
      </c>
    </row>
    <row r="276" spans="1:1" x14ac:dyDescent="0.2">
      <c r="A276" s="282" t="s">
        <v>538</v>
      </c>
    </row>
    <row r="277" spans="1:1" x14ac:dyDescent="0.2">
      <c r="A277" s="282" t="s">
        <v>539</v>
      </c>
    </row>
    <row r="278" spans="1:1" x14ac:dyDescent="0.2">
      <c r="A278" s="282" t="s">
        <v>540</v>
      </c>
    </row>
    <row r="279" spans="1:1" x14ac:dyDescent="0.2">
      <c r="A279" s="282" t="s">
        <v>541</v>
      </c>
    </row>
    <row r="280" spans="1:1" x14ac:dyDescent="0.2">
      <c r="A280" s="282" t="s">
        <v>542</v>
      </c>
    </row>
    <row r="281" spans="1:1" x14ac:dyDescent="0.2">
      <c r="A281" s="282" t="s">
        <v>543</v>
      </c>
    </row>
    <row r="282" spans="1:1" x14ac:dyDescent="0.2">
      <c r="A282" s="282" t="s">
        <v>544</v>
      </c>
    </row>
    <row r="283" spans="1:1" x14ac:dyDescent="0.2">
      <c r="A283" s="282" t="s">
        <v>545</v>
      </c>
    </row>
    <row r="284" spans="1:1" x14ac:dyDescent="0.2">
      <c r="A284" s="282" t="s">
        <v>546</v>
      </c>
    </row>
    <row r="285" spans="1:1" x14ac:dyDescent="0.2">
      <c r="A285" s="282" t="s">
        <v>547</v>
      </c>
    </row>
    <row r="286" spans="1:1" x14ac:dyDescent="0.2">
      <c r="A286" s="282" t="s">
        <v>548</v>
      </c>
    </row>
    <row r="287" spans="1:1" x14ac:dyDescent="0.2">
      <c r="A287" s="282" t="s">
        <v>549</v>
      </c>
    </row>
    <row r="288" spans="1:1" x14ac:dyDescent="0.2">
      <c r="A288" s="282" t="s">
        <v>550</v>
      </c>
    </row>
    <row r="289" spans="1:1" x14ac:dyDescent="0.2">
      <c r="A289" s="282" t="s">
        <v>551</v>
      </c>
    </row>
    <row r="290" spans="1:1" x14ac:dyDescent="0.2">
      <c r="A290" s="282" t="s">
        <v>552</v>
      </c>
    </row>
    <row r="291" spans="1:1" x14ac:dyDescent="0.2">
      <c r="A291" s="282" t="s">
        <v>553</v>
      </c>
    </row>
    <row r="292" spans="1:1" x14ac:dyDescent="0.2">
      <c r="A292" s="282" t="s">
        <v>554</v>
      </c>
    </row>
    <row r="293" spans="1:1" x14ac:dyDescent="0.2">
      <c r="A293" s="282" t="s">
        <v>555</v>
      </c>
    </row>
    <row r="294" spans="1:1" x14ac:dyDescent="0.2">
      <c r="A294" s="282" t="s">
        <v>556</v>
      </c>
    </row>
    <row r="295" spans="1:1" x14ac:dyDescent="0.2">
      <c r="A295" s="282" t="s">
        <v>557</v>
      </c>
    </row>
    <row r="296" spans="1:1" x14ac:dyDescent="0.2">
      <c r="A296" s="282" t="s">
        <v>558</v>
      </c>
    </row>
    <row r="297" spans="1:1" x14ac:dyDescent="0.2">
      <c r="A297" s="282" t="s">
        <v>559</v>
      </c>
    </row>
    <row r="298" spans="1:1" x14ac:dyDescent="0.2">
      <c r="A298" s="282" t="s">
        <v>560</v>
      </c>
    </row>
    <row r="299" spans="1:1" x14ac:dyDescent="0.2">
      <c r="A299" s="282" t="s">
        <v>561</v>
      </c>
    </row>
    <row r="300" spans="1:1" x14ac:dyDescent="0.2">
      <c r="A300" s="282" t="s">
        <v>562</v>
      </c>
    </row>
    <row r="301" spans="1:1" x14ac:dyDescent="0.2">
      <c r="A301" s="282" t="s">
        <v>563</v>
      </c>
    </row>
    <row r="302" spans="1:1" x14ac:dyDescent="0.2">
      <c r="A302" s="282" t="s">
        <v>564</v>
      </c>
    </row>
    <row r="303" spans="1:1" x14ac:dyDescent="0.2">
      <c r="A303" s="282" t="s">
        <v>565</v>
      </c>
    </row>
    <row r="304" spans="1:1" x14ac:dyDescent="0.2">
      <c r="A304" s="282" t="s">
        <v>566</v>
      </c>
    </row>
    <row r="305" spans="1:1" x14ac:dyDescent="0.2">
      <c r="A305" s="282" t="s">
        <v>567</v>
      </c>
    </row>
    <row r="306" spans="1:1" x14ac:dyDescent="0.2">
      <c r="A306" s="282" t="s">
        <v>568</v>
      </c>
    </row>
    <row r="307" spans="1:1" x14ac:dyDescent="0.2">
      <c r="A307" s="282" t="s">
        <v>569</v>
      </c>
    </row>
    <row r="308" spans="1:1" x14ac:dyDescent="0.2">
      <c r="A308" s="282" t="s">
        <v>570</v>
      </c>
    </row>
    <row r="309" spans="1:1" x14ac:dyDescent="0.2">
      <c r="A309" s="282" t="s">
        <v>571</v>
      </c>
    </row>
    <row r="310" spans="1:1" x14ac:dyDescent="0.2">
      <c r="A310" s="1" t="s">
        <v>572</v>
      </c>
    </row>
    <row r="311" spans="1:1" x14ac:dyDescent="0.2">
      <c r="A311" s="1" t="s">
        <v>573</v>
      </c>
    </row>
    <row r="312" spans="1:1" x14ac:dyDescent="0.2">
      <c r="A312" s="1" t="s">
        <v>574</v>
      </c>
    </row>
    <row r="313" spans="1:1" x14ac:dyDescent="0.2">
      <c r="A313" s="1" t="s">
        <v>575</v>
      </c>
    </row>
    <row r="314" spans="1:1" x14ac:dyDescent="0.2">
      <c r="A314" s="1" t="s">
        <v>576</v>
      </c>
    </row>
    <row r="315" spans="1:1" x14ac:dyDescent="0.2">
      <c r="A315" s="1" t="s">
        <v>577</v>
      </c>
    </row>
    <row r="316" spans="1:1" x14ac:dyDescent="0.2">
      <c r="A316" s="1" t="s">
        <v>578</v>
      </c>
    </row>
    <row r="317" spans="1:1" x14ac:dyDescent="0.2">
      <c r="A317" s="1" t="s">
        <v>579</v>
      </c>
    </row>
    <row r="318" spans="1:1" x14ac:dyDescent="0.2">
      <c r="A318" s="1" t="s">
        <v>580</v>
      </c>
    </row>
    <row r="319" spans="1:1" x14ac:dyDescent="0.2">
      <c r="A319" s="1" t="s">
        <v>581</v>
      </c>
    </row>
    <row r="320" spans="1:1" x14ac:dyDescent="0.2">
      <c r="A320" s="1" t="s">
        <v>582</v>
      </c>
    </row>
    <row r="321" spans="1:1" x14ac:dyDescent="0.2">
      <c r="A321" s="1" t="s">
        <v>583</v>
      </c>
    </row>
    <row r="322" spans="1:1" x14ac:dyDescent="0.2">
      <c r="A322" s="1" t="s">
        <v>584</v>
      </c>
    </row>
    <row r="323" spans="1:1" x14ac:dyDescent="0.2">
      <c r="A323" s="1" t="s">
        <v>585</v>
      </c>
    </row>
    <row r="324" spans="1:1" x14ac:dyDescent="0.2">
      <c r="A324" s="1" t="s">
        <v>586</v>
      </c>
    </row>
    <row r="325" spans="1:1" x14ac:dyDescent="0.2">
      <c r="A325" s="1" t="s">
        <v>587</v>
      </c>
    </row>
    <row r="326" spans="1:1" x14ac:dyDescent="0.2">
      <c r="A326" s="1" t="s">
        <v>588</v>
      </c>
    </row>
  </sheetData>
  <sheetProtection algorithmName="SHA-512" hashValue="RlagF2n+LSLIGs2wSf2wEZ108hTJggEkx/THkzidXXliWheFTiAsK962W2Qmzc45So+QAPx1r4sNTIPuxp/Bng==" saltValue="Xb3yZKsABTFXYX3LmmVex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48"/>
  <sheetViews>
    <sheetView showGridLines="0" zoomScaleSheetLayoutView="100" workbookViewId="0">
      <selection activeCell="A3" sqref="A3:K3"/>
    </sheetView>
  </sheetViews>
  <sheetFormatPr defaultColWidth="8.625" defaultRowHeight="15" customHeight="1" x14ac:dyDescent="0.2"/>
  <cols>
    <col min="1" max="1" width="4.875" style="17" customWidth="1"/>
    <col min="2" max="2" width="4.375" style="17" customWidth="1"/>
    <col min="3" max="3" width="3.625" style="17" customWidth="1"/>
    <col min="4" max="4" width="11.875" style="17" customWidth="1"/>
    <col min="5" max="11" width="8.625" style="17"/>
    <col min="12" max="16384" width="8.625" style="49"/>
  </cols>
  <sheetData>
    <row r="1" spans="1:13" ht="15" customHeight="1" x14ac:dyDescent="0.2">
      <c r="A1" s="335" t="s">
        <v>138</v>
      </c>
      <c r="B1" s="336"/>
      <c r="C1" s="336"/>
      <c r="D1" s="336"/>
      <c r="E1" s="336"/>
      <c r="F1" s="336"/>
      <c r="G1" s="336"/>
      <c r="H1" s="336"/>
      <c r="I1" s="336"/>
      <c r="J1" s="336"/>
      <c r="K1" s="337"/>
      <c r="M1" s="17"/>
    </row>
    <row r="2" spans="1:13" ht="15" customHeight="1" thickBot="1" x14ac:dyDescent="0.25">
      <c r="A2" s="338" t="s">
        <v>120</v>
      </c>
      <c r="B2" s="339"/>
      <c r="C2" s="339"/>
      <c r="D2" s="339"/>
      <c r="E2" s="339"/>
      <c r="F2" s="339"/>
      <c r="G2" s="339"/>
      <c r="H2" s="339"/>
      <c r="I2" s="339"/>
      <c r="J2" s="339"/>
      <c r="K2" s="340"/>
      <c r="M2" s="17"/>
    </row>
    <row r="3" spans="1:13" s="17" customFormat="1" ht="15" customHeight="1" thickBot="1" x14ac:dyDescent="0.25">
      <c r="A3" s="324" t="str">
        <f>'Item Detail'!$H$1</f>
        <v>Version 2024.12.05</v>
      </c>
      <c r="B3" s="325"/>
      <c r="C3" s="325"/>
      <c r="D3" s="325"/>
      <c r="E3" s="325"/>
      <c r="F3" s="325"/>
      <c r="G3" s="325"/>
      <c r="H3" s="325"/>
      <c r="I3" s="325"/>
      <c r="J3" s="325"/>
      <c r="K3" s="326"/>
    </row>
    <row r="4" spans="1:13" ht="15" customHeight="1" x14ac:dyDescent="0.2">
      <c r="A4" s="299" t="s">
        <v>112</v>
      </c>
      <c r="B4" s="300"/>
      <c r="C4" s="300"/>
      <c r="D4" s="300"/>
      <c r="E4" s="300"/>
      <c r="F4" s="300"/>
      <c r="G4" s="300"/>
      <c r="H4" s="300"/>
      <c r="I4" s="300"/>
      <c r="J4" s="300"/>
      <c r="K4" s="301"/>
      <c r="M4" s="17"/>
    </row>
    <row r="5" spans="1:13" ht="15" customHeight="1" x14ac:dyDescent="0.2">
      <c r="A5" s="288"/>
      <c r="C5" s="329" t="s">
        <v>115</v>
      </c>
      <c r="D5" s="329"/>
      <c r="E5" s="329"/>
      <c r="F5" s="329"/>
      <c r="G5" s="329"/>
      <c r="H5" s="329"/>
      <c r="I5" s="329"/>
      <c r="J5" s="329"/>
      <c r="K5" s="330"/>
      <c r="M5" s="17"/>
    </row>
    <row r="6" spans="1:13" ht="15" customHeight="1" x14ac:dyDescent="0.2">
      <c r="A6" s="288"/>
      <c r="C6" s="329"/>
      <c r="D6" s="329"/>
      <c r="E6" s="329"/>
      <c r="F6" s="329"/>
      <c r="G6" s="329"/>
      <c r="H6" s="329"/>
      <c r="I6" s="329"/>
      <c r="J6" s="329"/>
      <c r="K6" s="330"/>
      <c r="M6" s="17"/>
    </row>
    <row r="7" spans="1:13" ht="15" customHeight="1" x14ac:dyDescent="0.2">
      <c r="A7" s="288"/>
      <c r="C7" s="329"/>
      <c r="D7" s="329"/>
      <c r="E7" s="329"/>
      <c r="F7" s="329"/>
      <c r="G7" s="329"/>
      <c r="H7" s="329"/>
      <c r="I7" s="329"/>
      <c r="J7" s="329"/>
      <c r="K7" s="330"/>
    </row>
    <row r="8" spans="1:13" ht="15" customHeight="1" x14ac:dyDescent="0.2">
      <c r="A8" s="299" t="s">
        <v>109</v>
      </c>
      <c r="B8" s="300"/>
      <c r="C8" s="300"/>
      <c r="D8" s="300"/>
      <c r="E8" s="300"/>
      <c r="F8" s="300"/>
      <c r="G8" s="300"/>
      <c r="H8" s="300"/>
      <c r="I8" s="300"/>
      <c r="J8" s="300"/>
      <c r="K8" s="301"/>
    </row>
    <row r="9" spans="1:13" ht="15" customHeight="1" x14ac:dyDescent="0.2">
      <c r="A9" s="288"/>
      <c r="C9" s="329" t="s">
        <v>117</v>
      </c>
      <c r="D9" s="329"/>
      <c r="E9" s="329"/>
      <c r="F9" s="329"/>
      <c r="G9" s="329"/>
      <c r="H9" s="329"/>
      <c r="I9" s="329"/>
      <c r="J9" s="329"/>
      <c r="K9" s="330"/>
    </row>
    <row r="10" spans="1:13" ht="15" customHeight="1" x14ac:dyDescent="0.2">
      <c r="A10" s="288"/>
      <c r="C10" s="329"/>
      <c r="D10" s="329"/>
      <c r="E10" s="329"/>
      <c r="F10" s="329"/>
      <c r="G10" s="329"/>
      <c r="H10" s="329"/>
      <c r="I10" s="329"/>
      <c r="J10" s="329"/>
      <c r="K10" s="330"/>
    </row>
    <row r="11" spans="1:13" ht="15" customHeight="1" x14ac:dyDescent="0.2">
      <c r="A11" s="288"/>
      <c r="C11" s="329"/>
      <c r="D11" s="329"/>
      <c r="E11" s="329"/>
      <c r="F11" s="329"/>
      <c r="G11" s="329"/>
      <c r="H11" s="329"/>
      <c r="I11" s="329"/>
      <c r="J11" s="329"/>
      <c r="K11" s="330"/>
    </row>
    <row r="12" spans="1:13" ht="15" customHeight="1" x14ac:dyDescent="0.2">
      <c r="A12" s="288"/>
      <c r="C12" s="329"/>
      <c r="D12" s="329"/>
      <c r="E12" s="329"/>
      <c r="F12" s="329"/>
      <c r="G12" s="329"/>
      <c r="H12" s="329"/>
      <c r="I12" s="329"/>
      <c r="J12" s="329"/>
      <c r="K12" s="330"/>
    </row>
    <row r="13" spans="1:13" ht="15" customHeight="1" x14ac:dyDescent="0.2">
      <c r="A13" s="299" t="s">
        <v>111</v>
      </c>
      <c r="B13" s="300"/>
      <c r="C13" s="300"/>
      <c r="D13" s="300"/>
      <c r="E13" s="300"/>
      <c r="F13" s="300"/>
      <c r="G13" s="300"/>
      <c r="H13" s="300"/>
      <c r="I13" s="300"/>
      <c r="J13" s="300"/>
      <c r="K13" s="301"/>
    </row>
    <row r="14" spans="1:13" ht="15" customHeight="1" x14ac:dyDescent="0.2">
      <c r="A14" s="288"/>
      <c r="C14" s="329" t="s">
        <v>113</v>
      </c>
      <c r="D14" s="329"/>
      <c r="E14" s="329"/>
      <c r="F14" s="329"/>
      <c r="G14" s="329"/>
      <c r="H14" s="329"/>
      <c r="I14" s="329"/>
      <c r="J14" s="329"/>
      <c r="K14" s="330"/>
    </row>
    <row r="15" spans="1:13" ht="15" customHeight="1" x14ac:dyDescent="0.2">
      <c r="A15" s="288"/>
      <c r="C15" s="329"/>
      <c r="D15" s="329"/>
      <c r="E15" s="329"/>
      <c r="F15" s="329"/>
      <c r="G15" s="329"/>
      <c r="H15" s="329"/>
      <c r="I15" s="329"/>
      <c r="J15" s="329"/>
      <c r="K15" s="330"/>
    </row>
    <row r="16" spans="1:13" ht="15" customHeight="1" x14ac:dyDescent="0.2">
      <c r="A16" s="299" t="s">
        <v>110</v>
      </c>
      <c r="B16" s="300"/>
      <c r="C16" s="300"/>
      <c r="D16" s="300"/>
      <c r="E16" s="300"/>
      <c r="F16" s="300"/>
      <c r="G16" s="300"/>
      <c r="H16" s="300"/>
      <c r="I16" s="300"/>
      <c r="J16" s="300"/>
      <c r="K16" s="301"/>
    </row>
    <row r="17" spans="1:11" s="50" customFormat="1" ht="15" customHeight="1" x14ac:dyDescent="0.2">
      <c r="A17" s="289"/>
      <c r="C17" s="341" t="s">
        <v>121</v>
      </c>
      <c r="D17" s="341"/>
      <c r="E17" s="341"/>
      <c r="F17" s="341"/>
      <c r="G17" s="341"/>
      <c r="H17" s="341"/>
      <c r="I17" s="341"/>
      <c r="J17" s="341"/>
      <c r="K17" s="342"/>
    </row>
    <row r="18" spans="1:11" s="50" customFormat="1" ht="15" customHeight="1" x14ac:dyDescent="0.2">
      <c r="A18" s="289"/>
      <c r="C18" s="341"/>
      <c r="D18" s="341"/>
      <c r="E18" s="341"/>
      <c r="F18" s="341"/>
      <c r="G18" s="341"/>
      <c r="H18" s="341"/>
      <c r="I18" s="341"/>
      <c r="J18" s="341"/>
      <c r="K18" s="342"/>
    </row>
    <row r="19" spans="1:11" ht="15" customHeight="1" x14ac:dyDescent="0.2">
      <c r="A19" s="289"/>
      <c r="C19" s="331"/>
      <c r="D19" s="331"/>
      <c r="E19" s="331"/>
      <c r="F19" s="331"/>
      <c r="G19" s="331"/>
      <c r="H19" s="331"/>
      <c r="I19" s="331"/>
      <c r="J19" s="331"/>
      <c r="K19" s="332"/>
    </row>
    <row r="20" spans="1:11" ht="15" customHeight="1" x14ac:dyDescent="0.2">
      <c r="A20" s="289"/>
      <c r="C20" s="329" t="s">
        <v>127</v>
      </c>
      <c r="D20" s="329"/>
      <c r="E20" s="329"/>
      <c r="F20" s="329"/>
      <c r="G20" s="329"/>
      <c r="H20" s="329"/>
      <c r="I20" s="329"/>
      <c r="J20" s="329"/>
      <c r="K20" s="330"/>
    </row>
    <row r="21" spans="1:11" ht="15" customHeight="1" x14ac:dyDescent="0.2">
      <c r="A21" s="289"/>
      <c r="C21" s="329"/>
      <c r="D21" s="329"/>
      <c r="E21" s="329"/>
      <c r="F21" s="329"/>
      <c r="G21" s="329"/>
      <c r="H21" s="329"/>
      <c r="I21" s="329"/>
      <c r="J21" s="329"/>
      <c r="K21" s="330"/>
    </row>
    <row r="22" spans="1:11" ht="15" customHeight="1" x14ac:dyDescent="0.2">
      <c r="A22" s="288"/>
      <c r="D22" s="333" t="s">
        <v>118</v>
      </c>
      <c r="E22" s="333"/>
      <c r="F22" s="333"/>
      <c r="G22" s="333"/>
      <c r="H22" s="333"/>
      <c r="I22" s="333"/>
      <c r="J22" s="333"/>
      <c r="K22" s="334"/>
    </row>
    <row r="23" spans="1:11" ht="15" customHeight="1" x14ac:dyDescent="0.2">
      <c r="A23" s="288"/>
      <c r="D23" s="333" t="s">
        <v>108</v>
      </c>
      <c r="E23" s="333"/>
      <c r="F23" s="333"/>
      <c r="G23" s="333"/>
      <c r="H23" s="333"/>
      <c r="I23" s="333"/>
      <c r="J23" s="333"/>
      <c r="K23" s="334"/>
    </row>
    <row r="24" spans="1:11" ht="15" customHeight="1" x14ac:dyDescent="0.2">
      <c r="A24" s="290"/>
      <c r="B24" s="49"/>
      <c r="D24" s="333" t="s">
        <v>124</v>
      </c>
      <c r="E24" s="333"/>
      <c r="F24" s="333"/>
      <c r="G24" s="333"/>
      <c r="H24" s="333"/>
      <c r="I24" s="333"/>
      <c r="J24" s="333"/>
      <c r="K24" s="334"/>
    </row>
    <row r="25" spans="1:11" ht="15" customHeight="1" x14ac:dyDescent="0.2">
      <c r="A25" s="290"/>
      <c r="B25" s="49"/>
      <c r="C25" s="331" t="s">
        <v>119</v>
      </c>
      <c r="D25" s="331"/>
      <c r="E25" s="331"/>
      <c r="F25" s="331"/>
      <c r="G25" s="331"/>
      <c r="H25" s="331"/>
      <c r="I25" s="331"/>
      <c r="J25" s="331"/>
      <c r="K25" s="332"/>
    </row>
    <row r="26" spans="1:11" ht="15" customHeight="1" x14ac:dyDescent="0.2">
      <c r="A26" s="290"/>
      <c r="B26" s="49"/>
      <c r="C26" s="331"/>
      <c r="D26" s="331"/>
      <c r="E26" s="331"/>
      <c r="F26" s="331"/>
      <c r="G26" s="331"/>
      <c r="H26" s="331"/>
      <c r="I26" s="331"/>
      <c r="J26" s="331"/>
      <c r="K26" s="332"/>
    </row>
    <row r="27" spans="1:11" s="17" customFormat="1" ht="15" customHeight="1" x14ac:dyDescent="0.2">
      <c r="A27" s="288"/>
      <c r="C27" s="331" t="s">
        <v>49</v>
      </c>
      <c r="D27" s="331"/>
      <c r="E27" s="331"/>
      <c r="F27" s="331"/>
      <c r="G27" s="331"/>
      <c r="H27" s="331"/>
      <c r="I27" s="331"/>
      <c r="J27" s="331"/>
      <c r="K27" s="332"/>
    </row>
    <row r="28" spans="1:11" ht="15" customHeight="1" x14ac:dyDescent="0.2">
      <c r="A28" s="299" t="s">
        <v>125</v>
      </c>
      <c r="B28" s="300"/>
      <c r="C28" s="300"/>
      <c r="D28" s="300"/>
      <c r="E28" s="300"/>
      <c r="F28" s="300"/>
      <c r="G28" s="300"/>
      <c r="H28" s="300"/>
      <c r="I28" s="300"/>
      <c r="J28" s="300"/>
      <c r="K28" s="301"/>
    </row>
    <row r="29" spans="1:11" ht="15" customHeight="1" x14ac:dyDescent="0.2">
      <c r="A29" s="288"/>
      <c r="C29" s="329" t="s">
        <v>126</v>
      </c>
      <c r="D29" s="329"/>
      <c r="E29" s="329"/>
      <c r="F29" s="329"/>
      <c r="G29" s="329"/>
      <c r="H29" s="329"/>
      <c r="I29" s="329"/>
      <c r="J29" s="329"/>
      <c r="K29" s="330"/>
    </row>
    <row r="30" spans="1:11" ht="15" customHeight="1" x14ac:dyDescent="0.2">
      <c r="A30" s="288"/>
      <c r="C30" s="329"/>
      <c r="D30" s="329"/>
      <c r="E30" s="329"/>
      <c r="F30" s="329"/>
      <c r="G30" s="329"/>
      <c r="H30" s="329"/>
      <c r="I30" s="329"/>
      <c r="J30" s="329"/>
      <c r="K30" s="330"/>
    </row>
    <row r="31" spans="1:11" ht="15" customHeight="1" x14ac:dyDescent="0.2">
      <c r="A31" s="299" t="s">
        <v>123</v>
      </c>
      <c r="B31" s="300"/>
      <c r="C31" s="300"/>
      <c r="D31" s="300"/>
      <c r="E31" s="300"/>
      <c r="F31" s="300"/>
      <c r="G31" s="300"/>
      <c r="H31" s="300"/>
      <c r="I31" s="300"/>
      <c r="J31" s="300"/>
      <c r="K31" s="301"/>
    </row>
    <row r="32" spans="1:11" ht="15" customHeight="1" x14ac:dyDescent="0.2">
      <c r="A32" s="288"/>
      <c r="C32" s="346" t="s">
        <v>19</v>
      </c>
      <c r="D32" s="346"/>
      <c r="E32" s="346"/>
      <c r="F32" s="346"/>
      <c r="G32" s="346"/>
      <c r="H32" s="346"/>
      <c r="I32" s="346"/>
      <c r="J32" s="346"/>
      <c r="K32" s="347"/>
    </row>
    <row r="33" spans="1:11" ht="15" customHeight="1" x14ac:dyDescent="0.2">
      <c r="A33" s="288"/>
      <c r="D33" s="329" t="s">
        <v>129</v>
      </c>
      <c r="E33" s="329"/>
      <c r="F33" s="329"/>
      <c r="G33" s="329"/>
      <c r="H33" s="329"/>
      <c r="I33" s="329"/>
      <c r="J33" s="329"/>
      <c r="K33" s="330"/>
    </row>
    <row r="34" spans="1:11" ht="15" customHeight="1" x14ac:dyDescent="0.2">
      <c r="A34" s="288"/>
      <c r="D34" s="329" t="s">
        <v>130</v>
      </c>
      <c r="E34" s="329"/>
      <c r="F34" s="329"/>
      <c r="G34" s="329"/>
      <c r="H34" s="329"/>
      <c r="I34" s="329"/>
      <c r="J34" s="329"/>
      <c r="K34" s="330"/>
    </row>
    <row r="35" spans="1:11" ht="15" customHeight="1" x14ac:dyDescent="0.2">
      <c r="A35" s="288"/>
      <c r="D35" s="329" t="s">
        <v>131</v>
      </c>
      <c r="E35" s="329"/>
      <c r="F35" s="329"/>
      <c r="G35" s="329"/>
      <c r="H35" s="329"/>
      <c r="I35" s="329"/>
      <c r="J35" s="329"/>
      <c r="K35" s="330"/>
    </row>
    <row r="36" spans="1:11" ht="15" customHeight="1" x14ac:dyDescent="0.2">
      <c r="A36" s="288"/>
      <c r="D36" s="329"/>
      <c r="E36" s="329"/>
      <c r="F36" s="329"/>
      <c r="G36" s="329"/>
      <c r="H36" s="329"/>
      <c r="I36" s="329"/>
      <c r="J36" s="329"/>
      <c r="K36" s="330"/>
    </row>
    <row r="37" spans="1:11" ht="15" customHeight="1" x14ac:dyDescent="0.2">
      <c r="A37" s="288"/>
      <c r="D37" s="329" t="s">
        <v>128</v>
      </c>
      <c r="E37" s="329"/>
      <c r="F37" s="329"/>
      <c r="G37" s="329"/>
      <c r="H37" s="329"/>
      <c r="I37" s="329"/>
      <c r="J37" s="329"/>
      <c r="K37" s="330"/>
    </row>
    <row r="38" spans="1:11" ht="15" customHeight="1" x14ac:dyDescent="0.2">
      <c r="A38" s="299" t="s">
        <v>122</v>
      </c>
      <c r="B38" s="300"/>
      <c r="C38" s="300"/>
      <c r="D38" s="300"/>
      <c r="E38" s="300"/>
      <c r="F38" s="300"/>
      <c r="G38" s="300"/>
      <c r="H38" s="300"/>
      <c r="I38" s="300"/>
      <c r="J38" s="300"/>
      <c r="K38" s="301"/>
    </row>
    <row r="39" spans="1:11" ht="15" customHeight="1" x14ac:dyDescent="0.2">
      <c r="A39" s="288"/>
      <c r="C39" s="346" t="s">
        <v>19</v>
      </c>
      <c r="D39" s="346"/>
      <c r="E39" s="346"/>
      <c r="F39" s="346"/>
      <c r="G39" s="346"/>
      <c r="H39" s="346"/>
      <c r="I39" s="346"/>
      <c r="J39" s="346"/>
      <c r="K39" s="347"/>
    </row>
    <row r="40" spans="1:11" ht="15" customHeight="1" x14ac:dyDescent="0.2">
      <c r="A40" s="288"/>
      <c r="D40" s="329" t="s">
        <v>129</v>
      </c>
      <c r="E40" s="329"/>
      <c r="F40" s="329"/>
      <c r="G40" s="329"/>
      <c r="H40" s="329"/>
      <c r="I40" s="329"/>
      <c r="J40" s="329"/>
      <c r="K40" s="330"/>
    </row>
    <row r="41" spans="1:11" ht="15" customHeight="1" x14ac:dyDescent="0.2">
      <c r="A41" s="288"/>
      <c r="D41" s="329" t="s">
        <v>130</v>
      </c>
      <c r="E41" s="329"/>
      <c r="F41" s="329"/>
      <c r="G41" s="329"/>
      <c r="H41" s="329"/>
      <c r="I41" s="329"/>
      <c r="J41" s="329"/>
      <c r="K41" s="330"/>
    </row>
    <row r="42" spans="1:11" ht="15" customHeight="1" x14ac:dyDescent="0.2">
      <c r="A42" s="288"/>
      <c r="D42" s="329" t="s">
        <v>134</v>
      </c>
      <c r="E42" s="329"/>
      <c r="F42" s="329"/>
      <c r="G42" s="329"/>
      <c r="H42" s="329"/>
      <c r="I42" s="329"/>
      <c r="J42" s="329"/>
      <c r="K42" s="330"/>
    </row>
    <row r="43" spans="1:11" ht="15" customHeight="1" x14ac:dyDescent="0.2">
      <c r="A43" s="288"/>
      <c r="D43" s="329"/>
      <c r="E43" s="329"/>
      <c r="F43" s="329"/>
      <c r="G43" s="329"/>
      <c r="H43" s="329"/>
      <c r="I43" s="329"/>
      <c r="J43" s="329"/>
      <c r="K43" s="330"/>
    </row>
    <row r="44" spans="1:11" ht="15" customHeight="1" x14ac:dyDescent="0.2">
      <c r="A44" s="288"/>
      <c r="D44" s="329" t="s">
        <v>133</v>
      </c>
      <c r="E44" s="329"/>
      <c r="F44" s="329"/>
      <c r="G44" s="329"/>
      <c r="H44" s="329"/>
      <c r="I44" s="329"/>
      <c r="J44" s="329"/>
      <c r="K44" s="330"/>
    </row>
    <row r="45" spans="1:11" ht="15" customHeight="1" x14ac:dyDescent="0.2">
      <c r="A45" s="288"/>
      <c r="D45" s="329"/>
      <c r="E45" s="329"/>
      <c r="F45" s="329"/>
      <c r="G45" s="329"/>
      <c r="H45" s="329"/>
      <c r="I45" s="329"/>
      <c r="J45" s="329"/>
      <c r="K45" s="330"/>
    </row>
    <row r="46" spans="1:11" ht="15" customHeight="1" x14ac:dyDescent="0.2">
      <c r="A46" s="288"/>
      <c r="D46" s="329"/>
      <c r="E46" s="329"/>
      <c r="F46" s="329"/>
      <c r="G46" s="329"/>
      <c r="H46" s="329"/>
      <c r="I46" s="329"/>
      <c r="J46" s="329"/>
      <c r="K46" s="330"/>
    </row>
    <row r="47" spans="1:11" ht="15" customHeight="1" thickBot="1" x14ac:dyDescent="0.25">
      <c r="A47" s="291"/>
      <c r="B47" s="292"/>
      <c r="C47" s="292"/>
      <c r="D47" s="348" t="s">
        <v>132</v>
      </c>
      <c r="E47" s="348"/>
      <c r="F47" s="348"/>
      <c r="G47" s="348"/>
      <c r="H47" s="348"/>
      <c r="I47" s="348"/>
      <c r="J47" s="348"/>
      <c r="K47" s="349"/>
    </row>
    <row r="48" spans="1:11" ht="15" customHeight="1" thickBot="1" x14ac:dyDescent="0.25">
      <c r="A48" s="343" t="s">
        <v>142</v>
      </c>
      <c r="B48" s="344"/>
      <c r="C48" s="344"/>
      <c r="D48" s="344"/>
      <c r="E48" s="344"/>
      <c r="F48" s="344"/>
      <c r="G48" s="344"/>
      <c r="H48" s="344"/>
      <c r="I48" s="344"/>
      <c r="J48" s="344"/>
      <c r="K48" s="345"/>
    </row>
  </sheetData>
  <sheetProtection algorithmName="SHA-512" hashValue="xcDA8YnuY/iY8kHEoIG9U1MrDUmYxwkXCLGCFfEZv64dvzdkZauwTyI/A3NK2nE124IgXPzKFJaQVq6RY03ZRw==" saltValue="xVIDu467fUNtls5RClTmWw==" spinCount="100000" sheet="1" objects="1" scenarios="1"/>
  <mergeCells count="35">
    <mergeCell ref="A48:K48"/>
    <mergeCell ref="C32:K32"/>
    <mergeCell ref="D33:K33"/>
    <mergeCell ref="A38:K38"/>
    <mergeCell ref="C39:K39"/>
    <mergeCell ref="D34:K34"/>
    <mergeCell ref="D37:K37"/>
    <mergeCell ref="D47:K47"/>
    <mergeCell ref="D44:K46"/>
    <mergeCell ref="D40:K40"/>
    <mergeCell ref="D35:K36"/>
    <mergeCell ref="D41:K41"/>
    <mergeCell ref="D42:K43"/>
    <mergeCell ref="A1:K1"/>
    <mergeCell ref="C26:K26"/>
    <mergeCell ref="A4:K4"/>
    <mergeCell ref="C5:K7"/>
    <mergeCell ref="A2:K2"/>
    <mergeCell ref="C17:K18"/>
    <mergeCell ref="A8:K8"/>
    <mergeCell ref="C9:K12"/>
    <mergeCell ref="A13:K13"/>
    <mergeCell ref="C14:K15"/>
    <mergeCell ref="A16:K16"/>
    <mergeCell ref="A3:K3"/>
    <mergeCell ref="A28:K28"/>
    <mergeCell ref="C29:K30"/>
    <mergeCell ref="A31:K31"/>
    <mergeCell ref="C27:K27"/>
    <mergeCell ref="C19:K19"/>
    <mergeCell ref="D22:K22"/>
    <mergeCell ref="D23:K23"/>
    <mergeCell ref="D24:K24"/>
    <mergeCell ref="C25:K25"/>
    <mergeCell ref="C20:K21"/>
  </mergeCells>
  <phoneticPr fontId="0" type="noConversion"/>
  <pageMargins left="0.75" right="0.75" top="1" bottom="1" header="0.5" footer="0.5"/>
  <pageSetup scale="93" orientation="portrait"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7BAF5-4E72-49F6-A0D5-1BE443104850}">
  <dimension ref="A1"/>
  <sheetViews>
    <sheetView showGridLines="0" workbookViewId="0"/>
  </sheetViews>
  <sheetFormatPr defaultRowHeight="14.25" x14ac:dyDescent="0.2"/>
  <sheetData/>
  <sheetProtection algorithmName="SHA-512" hashValue="vRYe3qoqgAO9lRwB0d2TwM9Bu0QVGTWIxZnE0kGxM62cSMy3w32xSKA/+oBPXWkp/DalGCxlcPoMudiQfEH5fg==" saltValue="SGtx87+gUgDIEU98+DlVkA=="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E48"/>
  <sheetViews>
    <sheetView showGridLines="0" zoomScale="120" zoomScaleNormal="120" zoomScaleSheetLayoutView="100" workbookViewId="0">
      <pane ySplit="2" topLeftCell="A3" activePane="bottomLeft" state="frozen"/>
      <selection pane="bottomLeft" activeCell="B3" sqref="B3"/>
    </sheetView>
  </sheetViews>
  <sheetFormatPr defaultColWidth="8.625" defaultRowHeight="15.75" customHeight="1" x14ac:dyDescent="0.2"/>
  <cols>
    <col min="1" max="1" width="32.375" style="251" bestFit="1" customWidth="1"/>
    <col min="2" max="2" width="98.875" style="251" bestFit="1" customWidth="1"/>
    <col min="3" max="5" width="8.625" style="250"/>
    <col min="6" max="16384" width="8.625" style="251"/>
  </cols>
  <sheetData>
    <row r="1" spans="1:5" ht="15.75" customHeight="1" x14ac:dyDescent="0.2">
      <c r="A1" s="354" t="s">
        <v>240</v>
      </c>
      <c r="B1" s="355"/>
    </row>
    <row r="2" spans="1:5" ht="69.95" customHeight="1" thickBot="1" x14ac:dyDescent="0.25">
      <c r="A2" s="356" t="s">
        <v>224</v>
      </c>
      <c r="B2" s="357"/>
    </row>
    <row r="3" spans="1:5" s="252" customFormat="1" ht="20.100000000000001" customHeight="1" x14ac:dyDescent="0.2">
      <c r="A3" s="247" t="s">
        <v>239</v>
      </c>
      <c r="B3" s="246" t="str">
        <f>'Item Detail'!$H$1</f>
        <v>Version 2024.12.05</v>
      </c>
      <c r="C3" s="25"/>
      <c r="D3" s="25"/>
      <c r="E3" s="25"/>
    </row>
    <row r="4" spans="1:5" s="254" customFormat="1" ht="20.100000000000001" customHeight="1" thickBot="1" x14ac:dyDescent="0.25">
      <c r="A4" s="75" t="s">
        <v>47</v>
      </c>
      <c r="B4" s="242" t="s">
        <v>32</v>
      </c>
      <c r="C4" s="253"/>
      <c r="D4" s="253"/>
      <c r="E4" s="253"/>
    </row>
    <row r="5" spans="1:5" s="252" customFormat="1" ht="20.100000000000001" customHeight="1" x14ac:dyDescent="0.2">
      <c r="A5" s="247" t="s">
        <v>50</v>
      </c>
      <c r="B5" s="246"/>
      <c r="C5" s="25"/>
      <c r="D5" s="25"/>
      <c r="E5" s="25"/>
    </row>
    <row r="6" spans="1:5" s="252" customFormat="1" ht="20.100000000000001" customHeight="1" x14ac:dyDescent="0.2">
      <c r="A6" s="68" t="s">
        <v>225</v>
      </c>
      <c r="B6" s="258" t="s">
        <v>33</v>
      </c>
      <c r="C6" s="25"/>
      <c r="D6" s="25"/>
      <c r="E6" s="25"/>
    </row>
    <row r="7" spans="1:5" s="252" customFormat="1" ht="20.100000000000001" customHeight="1" x14ac:dyDescent="0.2">
      <c r="A7" s="74" t="s">
        <v>226</v>
      </c>
      <c r="B7" s="244" t="s">
        <v>227</v>
      </c>
      <c r="C7" s="25"/>
      <c r="D7" s="25"/>
      <c r="E7" s="25"/>
    </row>
    <row r="8" spans="1:5" s="252" customFormat="1" ht="20.100000000000001" customHeight="1" x14ac:dyDescent="0.2">
      <c r="A8" s="74" t="s">
        <v>228</v>
      </c>
      <c r="B8" s="244" t="s">
        <v>229</v>
      </c>
      <c r="C8" s="25"/>
      <c r="D8" s="25"/>
      <c r="E8" s="25"/>
    </row>
    <row r="9" spans="1:5" s="252" customFormat="1" ht="20.100000000000001" customHeight="1" x14ac:dyDescent="0.2">
      <c r="A9" s="68" t="s">
        <v>135</v>
      </c>
      <c r="B9" s="243" t="s">
        <v>141</v>
      </c>
      <c r="C9" s="25"/>
      <c r="D9" s="25"/>
      <c r="E9" s="25"/>
    </row>
    <row r="10" spans="1:5" s="252" customFormat="1" ht="20.100000000000001" customHeight="1" x14ac:dyDescent="0.2">
      <c r="A10" s="74" t="s">
        <v>230</v>
      </c>
      <c r="B10" s="243" t="s">
        <v>251</v>
      </c>
      <c r="C10" s="25"/>
      <c r="D10" s="25"/>
      <c r="E10" s="25"/>
    </row>
    <row r="11" spans="1:5" s="252" customFormat="1" ht="20.100000000000001" customHeight="1" x14ac:dyDescent="0.2">
      <c r="A11" s="358" t="s">
        <v>261</v>
      </c>
      <c r="B11" s="243" t="s">
        <v>258</v>
      </c>
      <c r="C11" s="25"/>
      <c r="D11" s="25"/>
      <c r="E11" s="25"/>
    </row>
    <row r="12" spans="1:5" s="252" customFormat="1" ht="20.100000000000001" customHeight="1" x14ac:dyDescent="0.2">
      <c r="A12" s="359"/>
      <c r="B12" s="243" t="s">
        <v>262</v>
      </c>
      <c r="C12" s="25"/>
      <c r="D12" s="25"/>
      <c r="E12" s="25"/>
    </row>
    <row r="13" spans="1:5" s="252" customFormat="1" ht="20.100000000000001" customHeight="1" x14ac:dyDescent="0.2">
      <c r="A13" s="68" t="s">
        <v>177</v>
      </c>
      <c r="B13" s="243" t="s">
        <v>602</v>
      </c>
      <c r="C13" s="25"/>
      <c r="D13" s="25"/>
      <c r="E13" s="25"/>
    </row>
    <row r="14" spans="1:5" s="252" customFormat="1" ht="20.100000000000001" customHeight="1" x14ac:dyDescent="0.2">
      <c r="A14" s="358" t="s">
        <v>593</v>
      </c>
      <c r="B14" s="243" t="s">
        <v>594</v>
      </c>
      <c r="C14" s="25"/>
      <c r="D14" s="25"/>
      <c r="E14" s="25"/>
    </row>
    <row r="15" spans="1:5" s="252" customFormat="1" ht="20.100000000000001" customHeight="1" x14ac:dyDescent="0.2">
      <c r="A15" s="359"/>
      <c r="B15" s="287" t="s">
        <v>598</v>
      </c>
      <c r="C15" s="25"/>
      <c r="D15" s="25"/>
      <c r="E15" s="25"/>
    </row>
    <row r="16" spans="1:5" s="252" customFormat="1" ht="20.100000000000001" customHeight="1" x14ac:dyDescent="0.2">
      <c r="A16" s="248" t="s">
        <v>35</v>
      </c>
      <c r="B16" s="244" t="s">
        <v>140</v>
      </c>
      <c r="C16" s="25"/>
      <c r="D16" s="25"/>
      <c r="E16" s="25"/>
    </row>
    <row r="17" spans="1:5" s="252" customFormat="1" ht="20.100000000000001" customHeight="1" x14ac:dyDescent="0.2">
      <c r="A17" s="266" t="s">
        <v>249</v>
      </c>
      <c r="B17" s="267" t="s">
        <v>250</v>
      </c>
      <c r="C17" s="25"/>
      <c r="D17" s="25"/>
      <c r="E17" s="25"/>
    </row>
    <row r="18" spans="1:5" ht="20.100000000000001" customHeight="1" x14ac:dyDescent="0.2">
      <c r="A18" s="352" t="s">
        <v>231</v>
      </c>
      <c r="B18" s="353"/>
      <c r="C18" s="251"/>
      <c r="D18" s="255"/>
      <c r="E18" s="251"/>
    </row>
    <row r="19" spans="1:5" ht="20.100000000000001" customHeight="1" x14ac:dyDescent="0.2">
      <c r="A19" s="74" t="s">
        <v>232</v>
      </c>
      <c r="B19" s="245" t="s">
        <v>233</v>
      </c>
      <c r="C19" s="251"/>
      <c r="D19" s="255"/>
      <c r="E19" s="251"/>
    </row>
    <row r="20" spans="1:5" ht="20.100000000000001" customHeight="1" x14ac:dyDescent="0.2">
      <c r="A20" s="352" t="s">
        <v>234</v>
      </c>
      <c r="B20" s="353"/>
      <c r="C20" s="251"/>
      <c r="D20" s="255"/>
      <c r="E20" s="251"/>
    </row>
    <row r="21" spans="1:5" ht="20.100000000000001" customHeight="1" x14ac:dyDescent="0.2">
      <c r="A21" s="74" t="s">
        <v>235</v>
      </c>
      <c r="B21" s="245" t="s">
        <v>236</v>
      </c>
      <c r="C21" s="251"/>
      <c r="D21" s="255"/>
      <c r="E21" s="251"/>
    </row>
    <row r="22" spans="1:5" ht="20.100000000000001" customHeight="1" x14ac:dyDescent="0.2">
      <c r="A22" s="350" t="s">
        <v>242</v>
      </c>
      <c r="B22" s="351"/>
      <c r="C22" s="251"/>
      <c r="D22" s="255"/>
      <c r="E22" s="251"/>
    </row>
    <row r="23" spans="1:5" ht="20.100000000000001" customHeight="1" thickBot="1" x14ac:dyDescent="0.25">
      <c r="A23" s="75" t="s">
        <v>237</v>
      </c>
      <c r="B23" s="256" t="s">
        <v>238</v>
      </c>
      <c r="C23" s="251"/>
      <c r="D23" s="255"/>
      <c r="E23" s="251"/>
    </row>
    <row r="24" spans="1:5" s="250" customFormat="1" ht="15.75" customHeight="1" x14ac:dyDescent="0.2"/>
    <row r="25" spans="1:5" s="250" customFormat="1" ht="15.75" customHeight="1" x14ac:dyDescent="0.2"/>
    <row r="26" spans="1:5" s="250" customFormat="1" ht="15.75" customHeight="1" x14ac:dyDescent="0.2"/>
    <row r="27" spans="1:5" s="250" customFormat="1" ht="15.75" customHeight="1" x14ac:dyDescent="0.2">
      <c r="B27" s="257"/>
    </row>
    <row r="28" spans="1:5" s="250" customFormat="1" ht="15.75" customHeight="1" x14ac:dyDescent="0.2"/>
    <row r="29" spans="1:5" s="250" customFormat="1" ht="15.75" customHeight="1" x14ac:dyDescent="0.2"/>
    <row r="30" spans="1:5" s="250" customFormat="1" ht="15.75" customHeight="1" x14ac:dyDescent="0.2"/>
    <row r="31" spans="1:5" s="250" customFormat="1" ht="15.75" customHeight="1" x14ac:dyDescent="0.2"/>
    <row r="32" spans="1:5" s="250" customFormat="1" ht="15.75" customHeight="1" x14ac:dyDescent="0.2"/>
    <row r="33" spans="2:2" s="250" customFormat="1" ht="15.75" customHeight="1" x14ac:dyDescent="0.2">
      <c r="B33" s="192"/>
    </row>
    <row r="34" spans="2:2" s="250" customFormat="1" ht="15.75" customHeight="1" x14ac:dyDescent="0.2"/>
    <row r="35" spans="2:2" s="250" customFormat="1" ht="15.75" customHeight="1" x14ac:dyDescent="0.2"/>
    <row r="36" spans="2:2" s="250" customFormat="1" ht="15.75" customHeight="1" x14ac:dyDescent="0.2"/>
    <row r="37" spans="2:2" s="250" customFormat="1" ht="15.75" customHeight="1" x14ac:dyDescent="0.2"/>
    <row r="38" spans="2:2" s="250" customFormat="1" ht="15.75" customHeight="1" x14ac:dyDescent="0.2"/>
    <row r="39" spans="2:2" s="250" customFormat="1" ht="15.75" customHeight="1" x14ac:dyDescent="0.2"/>
    <row r="40" spans="2:2" s="250" customFormat="1" ht="15.75" customHeight="1" x14ac:dyDescent="0.2"/>
    <row r="41" spans="2:2" s="250" customFormat="1" ht="15.75" customHeight="1" x14ac:dyDescent="0.2"/>
    <row r="42" spans="2:2" s="250" customFormat="1" ht="15.75" customHeight="1" x14ac:dyDescent="0.2"/>
    <row r="43" spans="2:2" s="250" customFormat="1" ht="15.75" customHeight="1" x14ac:dyDescent="0.2"/>
    <row r="44" spans="2:2" s="250" customFormat="1" ht="15.75" customHeight="1" x14ac:dyDescent="0.2"/>
    <row r="45" spans="2:2" s="250" customFormat="1" ht="15.75" customHeight="1" x14ac:dyDescent="0.2"/>
    <row r="46" spans="2:2" s="250" customFormat="1" ht="15.75" customHeight="1" x14ac:dyDescent="0.2"/>
    <row r="47" spans="2:2" s="250" customFormat="1" ht="15.75" customHeight="1" x14ac:dyDescent="0.2"/>
    <row r="48" spans="2:2" s="250" customFormat="1" ht="15.75" customHeight="1" x14ac:dyDescent="0.2"/>
  </sheetData>
  <sheetProtection algorithmName="SHA-512" hashValue="Ah7COWBTvXgiLpsiXh26WXo8ESgM28XWkXMcF3vDthI2iXd93xX5bbJYuDTl7Iu5VI7v6OKUOkavgYhqhb/8og==" saltValue="9q6NoY/CY0hbdvFLmezOZw==" spinCount="100000" sheet="1" objects="1" scenarios="1"/>
  <mergeCells count="7">
    <mergeCell ref="A22:B22"/>
    <mergeCell ref="A20:B20"/>
    <mergeCell ref="A18:B18"/>
    <mergeCell ref="A1:B1"/>
    <mergeCell ref="A2:B2"/>
    <mergeCell ref="A11:A12"/>
    <mergeCell ref="A14:A15"/>
  </mergeCells>
  <phoneticPr fontId="10" type="noConversion"/>
  <hyperlinks>
    <hyperlink ref="B6" r:id="rId1" xr:uid="{24D3930B-7B48-450E-A79E-1DD3E8132E50}"/>
    <hyperlink ref="B8" r:id="rId2" xr:uid="{67E67B9A-E79D-495C-910C-30B7BDC05B34}"/>
    <hyperlink ref="B7" r:id="rId3" xr:uid="{282A1FA2-3767-4117-9A3E-F7D9479BCBCF}"/>
    <hyperlink ref="B14" location="'Smarter Sorting'!A1" display="CLICK HERE TO ACCESS CONTACT INFORMATION AND LINKS FOR SIGNING UP WITH SMARTER X" xr:uid="{A3F0698F-C50D-45F4-A61C-8E8E6A42DBCB}"/>
    <hyperlink ref="B9" location="'Certificate of Insurance - COI'!A1" display="CLICK HERE TO ACCESS THE INFORMATION AND PROCUDERS FOR CERTIFICATE OF INSURANCE" xr:uid="{CABC6731-C497-4D52-B2EE-03B2703A3D6B}"/>
    <hyperlink ref="B13" location="'Syndigo-Wegmans'!A1" display="CLICK HERE TO READ THE INTRODUCTION LETTER TO SYNDIGO" xr:uid="{9D480CB9-8DBD-4F0C-9897-7083EDE5A095}"/>
    <hyperlink ref="B16" r:id="rId4" xr:uid="{193335EB-3F7D-4B98-8A98-92E3469598CB}"/>
    <hyperlink ref="B16" r:id="rId5" xr:uid="{FF245FB5-199B-44F6-8724-2A69D8FDE8BD}"/>
    <hyperlink ref="B19" r:id="rId6" xr:uid="{42F9983F-85E4-4FFD-A3F6-801D10700742}"/>
    <hyperlink ref="B21" r:id="rId7" xr:uid="{C7E5ECFD-8F97-4E2F-A196-028626A4BB2B}"/>
    <hyperlink ref="B23" r:id="rId8" xr:uid="{7E479F52-E08F-4DFD-A0F9-75F559089D27}"/>
    <hyperlink ref="B17" r:id="rId9" xr:uid="{9847B348-EF0F-426B-BF89-90DF06F90B64}"/>
    <hyperlink ref="B10" r:id="rId10" xr:uid="{78E1106A-2BE2-4A3B-B2D6-FE786BAC5308}"/>
    <hyperlink ref="B11" location="'PFAS Compliance'!A1" display="PFAS - Certification Of Compliance Tab" xr:uid="{C3E3E7B9-9F9C-4FDA-AF9C-DB39168DE32D}"/>
    <hyperlink ref="B12" r:id="rId11" xr:uid="{34D192F0-79F9-4275-946D-5ACC0977F47F}"/>
  </hyperlinks>
  <printOptions horizontalCentered="1" verticalCentered="1"/>
  <pageMargins left="0" right="0" top="0" bottom="0" header="0.5" footer="0"/>
  <pageSetup scale="82" orientation="portrait" r:id="rId12"/>
  <headerFooter alignWithMargins="0"/>
  <legacyDrawing r:id="rId1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workbookViewId="0"/>
  </sheetViews>
  <sheetFormatPr defaultRowHeight="14.25" x14ac:dyDescent="0.2"/>
  <sheetData/>
  <pageMargins left="0.7" right="0.7" top="0.75" bottom="0.75" header="0.3" footer="0.3"/>
  <pageSetup orientation="portrait" r:id="rId1"/>
  <customProperties>
    <customPr name="CafeStyleVersion" r:id="rId2"/>
    <customPr name="LastTupleSet_COR_Mappings" r:id="rId3"/>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F0"/>
    <pageSetUpPr fitToPage="1"/>
  </sheetPr>
  <dimension ref="A1:BF115"/>
  <sheetViews>
    <sheetView showGridLines="0" zoomScale="90" zoomScaleNormal="90" zoomScaleSheetLayoutView="85" zoomScalePageLayoutView="75" workbookViewId="0">
      <selection activeCell="C2" sqref="C2:H2"/>
    </sheetView>
  </sheetViews>
  <sheetFormatPr defaultColWidth="8.625" defaultRowHeight="12" x14ac:dyDescent="0.2"/>
  <cols>
    <col min="1" max="1" width="13.625" style="1" customWidth="1"/>
    <col min="2" max="4" width="6.25" style="1" customWidth="1"/>
    <col min="5" max="5" width="10.625" style="1" customWidth="1"/>
    <col min="6" max="6" width="19.375" style="1" customWidth="1"/>
    <col min="7" max="7" width="17.25" style="1" customWidth="1"/>
    <col min="8" max="8" width="18.25" style="1" customWidth="1"/>
    <col min="9" max="9" width="22.125" style="10" customWidth="1"/>
    <col min="10" max="10" width="37.875" style="1" customWidth="1"/>
    <col min="11" max="11" width="7.25" style="1" customWidth="1"/>
    <col min="12" max="12" width="9.375" style="1" customWidth="1"/>
    <col min="13" max="13" width="8.25" style="1" customWidth="1"/>
    <col min="14" max="14" width="9" style="1" customWidth="1"/>
    <col min="15" max="16" width="10.625" style="1" customWidth="1"/>
    <col min="17" max="18" width="7.625" style="1" customWidth="1"/>
    <col min="19" max="19" width="14.625" style="1" customWidth="1"/>
    <col min="20" max="20" width="10" style="1" customWidth="1"/>
    <col min="21" max="21" width="12" style="1" customWidth="1"/>
    <col min="22" max="24" width="7.25" style="1" customWidth="1"/>
    <col min="25" max="25" width="8.25" style="1" customWidth="1"/>
    <col min="26" max="28" width="7.25" style="1" customWidth="1"/>
    <col min="29" max="29" width="8.25" style="1" customWidth="1"/>
    <col min="30" max="32" width="7.25" style="1" customWidth="1"/>
    <col min="33" max="33" width="7.75" style="1" bestFit="1" customWidth="1"/>
    <col min="34" max="34" width="7.625" style="1" customWidth="1"/>
    <col min="35" max="37" width="7.25" style="1" customWidth="1"/>
    <col min="38" max="39" width="8.625" style="8" customWidth="1"/>
    <col min="40" max="40" width="8.625" style="6" customWidth="1"/>
    <col min="41" max="41" width="8" style="6" customWidth="1"/>
    <col min="42" max="42" width="9.625" style="6" customWidth="1"/>
    <col min="43" max="43" width="9.625" style="7" customWidth="1"/>
    <col min="44" max="45" width="7.25" style="1" customWidth="1"/>
    <col min="46" max="46" width="8.25" style="8" customWidth="1"/>
    <col min="47" max="47" width="7.25" style="1" customWidth="1"/>
    <col min="48" max="49" width="6.625" style="1" customWidth="1"/>
    <col min="50" max="50" width="7.25" style="9" customWidth="1"/>
    <col min="51" max="51" width="10.875" style="8" customWidth="1"/>
    <col min="52" max="52" width="11.625" style="1" customWidth="1"/>
    <col min="53" max="53" width="11.5" style="1" customWidth="1"/>
    <col min="54" max="54" width="1.625" style="1" customWidth="1"/>
    <col min="55" max="57" width="10.625" style="1" customWidth="1"/>
    <col min="58" max="16384" width="8.625" style="1"/>
  </cols>
  <sheetData>
    <row r="1" spans="1:57" s="20" customFormat="1" ht="20.100000000000001" customHeight="1" thickBot="1" x14ac:dyDescent="0.3">
      <c r="A1" s="19" t="s">
        <v>137</v>
      </c>
      <c r="H1" s="467" t="s">
        <v>619</v>
      </c>
      <c r="J1" s="21"/>
      <c r="AL1" s="22"/>
      <c r="AM1" s="22"/>
      <c r="AQ1" s="22"/>
      <c r="AT1" s="22"/>
      <c r="AX1" s="23"/>
      <c r="AY1" s="22"/>
    </row>
    <row r="2" spans="1:57" s="25" customFormat="1" ht="20.100000000000001" customHeight="1" thickBot="1" x14ac:dyDescent="0.25">
      <c r="A2" s="387" t="s">
        <v>45</v>
      </c>
      <c r="B2" s="387"/>
      <c r="C2" s="386"/>
      <c r="D2" s="386"/>
      <c r="E2" s="386"/>
      <c r="F2" s="386"/>
      <c r="G2" s="386"/>
      <c r="H2" s="386"/>
      <c r="I2" s="285" t="s">
        <v>256</v>
      </c>
      <c r="J2" s="419"/>
      <c r="K2" s="419"/>
      <c r="L2" s="419"/>
      <c r="M2" s="410" t="str">
        <f>IF(OR($H$5="WHSE 194",$H$5="WHSE 102",$H$5="Quick Response"),"ATTENTION MERCHANT: Please verify the ship date based on average transit times in BUSINESS DAYS using the Transit Time tab.","")</f>
        <v/>
      </c>
      <c r="N2" s="411"/>
      <c r="O2" s="411"/>
      <c r="P2" s="412"/>
      <c r="Q2" s="421" t="s">
        <v>152</v>
      </c>
      <c r="R2" s="421"/>
      <c r="S2" s="421"/>
      <c r="T2" s="421"/>
      <c r="U2" s="421"/>
      <c r="V2" s="421"/>
      <c r="W2" s="421"/>
      <c r="X2" s="421"/>
      <c r="Y2" s="421"/>
      <c r="Z2" s="421"/>
      <c r="AA2" s="421"/>
      <c r="AB2" s="421"/>
      <c r="AC2" s="421"/>
      <c r="AD2" s="421"/>
      <c r="AE2" s="421"/>
      <c r="AF2" s="421"/>
      <c r="AG2" s="421"/>
      <c r="AH2" s="421"/>
      <c r="AI2" s="421"/>
      <c r="AJ2" s="421"/>
      <c r="AK2" s="421"/>
      <c r="AL2" s="421"/>
      <c r="AM2" s="421"/>
      <c r="AQ2" s="26"/>
      <c r="AT2" s="26"/>
      <c r="AX2" s="27"/>
      <c r="AY2" s="26"/>
    </row>
    <row r="3" spans="1:57" s="25" customFormat="1" ht="20.100000000000001" customHeight="1" thickBot="1" x14ac:dyDescent="0.25">
      <c r="A3" s="77" t="s">
        <v>1</v>
      </c>
      <c r="B3" s="394"/>
      <c r="C3" s="394"/>
      <c r="D3" s="394"/>
      <c r="G3" s="77" t="s">
        <v>18</v>
      </c>
      <c r="H3" s="211"/>
      <c r="I3" s="259" t="s">
        <v>243</v>
      </c>
      <c r="J3" s="419"/>
      <c r="K3" s="419"/>
      <c r="L3" s="419"/>
      <c r="M3" s="413"/>
      <c r="N3" s="414"/>
      <c r="O3" s="414"/>
      <c r="P3" s="415"/>
      <c r="Q3" s="423" t="s">
        <v>144</v>
      </c>
      <c r="R3" s="424"/>
      <c r="S3" s="424"/>
      <c r="T3" s="424"/>
      <c r="U3" s="424"/>
      <c r="V3" s="424"/>
      <c r="W3" s="424"/>
      <c r="X3" s="424"/>
      <c r="Y3" s="424"/>
      <c r="Z3" s="424"/>
      <c r="AA3" s="424"/>
      <c r="AB3" s="424"/>
      <c r="AC3" s="424"/>
      <c r="AD3" s="424"/>
      <c r="AE3" s="424"/>
      <c r="AF3" s="424"/>
      <c r="AG3" s="424"/>
      <c r="AH3" s="424"/>
      <c r="AI3" s="424"/>
      <c r="AJ3" s="424"/>
      <c r="AK3" s="424"/>
      <c r="AL3" s="424"/>
      <c r="AM3" s="424"/>
      <c r="AN3" s="28"/>
      <c r="AO3" s="70"/>
      <c r="AP3" s="70"/>
      <c r="AQ3" s="70"/>
      <c r="AR3" s="70"/>
      <c r="AS3" s="70"/>
      <c r="AT3" s="70"/>
      <c r="AU3" s="70"/>
      <c r="AX3" s="30"/>
      <c r="AY3" s="29"/>
    </row>
    <row r="4" spans="1:57" s="25" customFormat="1" ht="20.100000000000001" customHeight="1" thickBot="1" x14ac:dyDescent="0.25">
      <c r="A4" s="77" t="s">
        <v>2</v>
      </c>
      <c r="B4" s="395"/>
      <c r="C4" s="395"/>
      <c r="D4" s="395"/>
      <c r="F4" s="76" t="s">
        <v>150</v>
      </c>
      <c r="G4" s="77" t="s">
        <v>203</v>
      </c>
      <c r="H4" s="211"/>
      <c r="I4" s="259" t="s">
        <v>244</v>
      </c>
      <c r="J4" s="420"/>
      <c r="K4" s="420"/>
      <c r="L4" s="420"/>
      <c r="M4" s="413"/>
      <c r="N4" s="414"/>
      <c r="O4" s="414"/>
      <c r="P4" s="415"/>
      <c r="Q4" s="423"/>
      <c r="R4" s="424"/>
      <c r="S4" s="424"/>
      <c r="T4" s="424"/>
      <c r="U4" s="424"/>
      <c r="V4" s="424"/>
      <c r="W4" s="424"/>
      <c r="X4" s="424"/>
      <c r="Y4" s="424"/>
      <c r="Z4" s="424"/>
      <c r="AA4" s="424"/>
      <c r="AB4" s="424"/>
      <c r="AC4" s="424"/>
      <c r="AD4" s="424"/>
      <c r="AE4" s="424"/>
      <c r="AF4" s="424"/>
      <c r="AG4" s="424"/>
      <c r="AH4" s="424"/>
      <c r="AI4" s="424"/>
      <c r="AJ4" s="424"/>
      <c r="AK4" s="424"/>
      <c r="AL4" s="424"/>
      <c r="AM4" s="424"/>
      <c r="AN4" s="28"/>
      <c r="AO4" s="70"/>
      <c r="AP4" s="70"/>
      <c r="AQ4" s="70"/>
      <c r="AR4" s="70"/>
      <c r="AS4" s="70"/>
      <c r="AT4" s="70"/>
      <c r="AU4" s="70"/>
      <c r="AX4" s="32"/>
      <c r="AY4" s="31"/>
    </row>
    <row r="5" spans="1:57" s="25" customFormat="1" ht="20.100000000000001" customHeight="1" thickBot="1" x14ac:dyDescent="0.25">
      <c r="A5" s="77" t="s">
        <v>3</v>
      </c>
      <c r="B5" s="395"/>
      <c r="C5" s="395"/>
      <c r="D5" s="395"/>
      <c r="F5" s="277"/>
      <c r="G5" s="234" t="s">
        <v>206</v>
      </c>
      <c r="H5" s="101"/>
      <c r="I5" s="259" t="s">
        <v>589</v>
      </c>
      <c r="J5" s="420"/>
      <c r="K5" s="420"/>
      <c r="L5" s="420"/>
      <c r="M5" s="413"/>
      <c r="N5" s="414"/>
      <c r="O5" s="414"/>
      <c r="P5" s="415"/>
      <c r="Q5" s="423"/>
      <c r="R5" s="424"/>
      <c r="S5" s="424"/>
      <c r="T5" s="424"/>
      <c r="U5" s="424"/>
      <c r="V5" s="424"/>
      <c r="W5" s="424"/>
      <c r="X5" s="424"/>
      <c r="Y5" s="424"/>
      <c r="Z5" s="424"/>
      <c r="AA5" s="424"/>
      <c r="AB5" s="424"/>
      <c r="AC5" s="424"/>
      <c r="AD5" s="424"/>
      <c r="AE5" s="424"/>
      <c r="AF5" s="424"/>
      <c r="AG5" s="424"/>
      <c r="AH5" s="424"/>
      <c r="AI5" s="424"/>
      <c r="AJ5" s="424"/>
      <c r="AK5" s="424"/>
      <c r="AL5" s="424"/>
      <c r="AM5" s="424"/>
      <c r="AN5" s="33"/>
      <c r="AO5" s="70"/>
      <c r="AP5" s="70"/>
      <c r="AQ5" s="70"/>
      <c r="AR5" s="70"/>
      <c r="AS5" s="70"/>
      <c r="AT5" s="70"/>
      <c r="AU5" s="70"/>
      <c r="AV5" s="34"/>
      <c r="AW5" s="34"/>
      <c r="AX5" s="34"/>
      <c r="AY5" s="34"/>
      <c r="AZ5" s="34"/>
      <c r="BA5" s="34"/>
    </row>
    <row r="6" spans="1:57" s="25" customFormat="1" ht="20.100000000000001" customHeight="1" thickBot="1" x14ac:dyDescent="0.25">
      <c r="A6" s="77" t="s">
        <v>37</v>
      </c>
      <c r="B6" s="396"/>
      <c r="C6" s="396"/>
      <c r="D6" s="396"/>
      <c r="F6" s="76" t="s">
        <v>252</v>
      </c>
      <c r="G6" s="77" t="s">
        <v>38</v>
      </c>
      <c r="H6" s="279"/>
      <c r="I6" s="259" t="s">
        <v>600</v>
      </c>
      <c r="J6" s="419"/>
      <c r="K6" s="419"/>
      <c r="L6" s="419"/>
      <c r="M6" s="416"/>
      <c r="N6" s="417"/>
      <c r="O6" s="417"/>
      <c r="P6" s="418"/>
      <c r="Q6" s="423"/>
      <c r="R6" s="424"/>
      <c r="S6" s="424"/>
      <c r="T6" s="424"/>
      <c r="U6" s="424"/>
      <c r="V6" s="424"/>
      <c r="W6" s="424"/>
      <c r="X6" s="424"/>
      <c r="Y6" s="424"/>
      <c r="Z6" s="424"/>
      <c r="AA6" s="424"/>
      <c r="AB6" s="424"/>
      <c r="AC6" s="424"/>
      <c r="AD6" s="424"/>
      <c r="AE6" s="424"/>
      <c r="AF6" s="424"/>
      <c r="AG6" s="424"/>
      <c r="AH6" s="424"/>
      <c r="AI6" s="424"/>
      <c r="AJ6" s="424"/>
      <c r="AK6" s="424"/>
      <c r="AL6" s="424"/>
      <c r="AM6" s="424"/>
      <c r="AN6" s="33"/>
      <c r="AO6" s="70"/>
      <c r="AP6" s="70"/>
      <c r="AQ6" s="70"/>
      <c r="AR6" s="70"/>
      <c r="AS6" s="70"/>
      <c r="AT6" s="70"/>
      <c r="AU6" s="70"/>
      <c r="AV6" s="34"/>
      <c r="AW6" s="34"/>
      <c r="AX6" s="34"/>
      <c r="AY6" s="34"/>
      <c r="AZ6" s="34"/>
      <c r="BA6" s="34"/>
    </row>
    <row r="7" spans="1:57" s="25" customFormat="1" ht="20.100000000000001" customHeight="1" thickBot="1" x14ac:dyDescent="0.25">
      <c r="A7" s="77" t="s">
        <v>7</v>
      </c>
      <c r="B7" s="397"/>
      <c r="C7" s="397"/>
      <c r="D7" s="397"/>
      <c r="F7" s="278"/>
      <c r="G7" s="20"/>
      <c r="H7" s="20"/>
      <c r="I7" s="259" t="s">
        <v>599</v>
      </c>
      <c r="J7" s="420"/>
      <c r="K7" s="420"/>
      <c r="L7" s="420"/>
      <c r="M7" s="35"/>
      <c r="N7" s="35"/>
      <c r="O7" s="35"/>
      <c r="P7" s="35"/>
      <c r="R7" s="35"/>
      <c r="S7" s="35"/>
      <c r="T7" s="35"/>
      <c r="U7" s="35"/>
      <c r="W7" s="36"/>
      <c r="X7" s="36"/>
      <c r="Y7" s="36"/>
      <c r="Z7" s="36"/>
      <c r="AB7" s="37"/>
      <c r="AC7" s="37"/>
      <c r="AN7" s="34"/>
      <c r="AP7" s="34"/>
      <c r="AQ7" s="34"/>
      <c r="AT7" s="34"/>
      <c r="AU7" s="34"/>
      <c r="AV7" s="34"/>
      <c r="AW7" s="34"/>
      <c r="AX7" s="34"/>
      <c r="AY7" s="34"/>
      <c r="AZ7" s="34"/>
      <c r="BA7" s="34"/>
    </row>
    <row r="8" spans="1:57" s="25" customFormat="1" ht="20.100000000000001" customHeight="1" thickBot="1" x14ac:dyDescent="0.25">
      <c r="A8" s="77" t="s">
        <v>24</v>
      </c>
      <c r="B8" s="363"/>
      <c r="C8" s="363"/>
      <c r="D8" s="363"/>
      <c r="G8" s="297"/>
      <c r="H8" s="252"/>
      <c r="I8" s="259" t="s">
        <v>610</v>
      </c>
      <c r="J8" s="419"/>
      <c r="K8" s="419"/>
      <c r="L8" s="419"/>
      <c r="M8" s="252"/>
      <c r="N8" s="298"/>
      <c r="O8" s="298"/>
      <c r="P8" s="298"/>
      <c r="Q8" s="35"/>
      <c r="R8" s="35"/>
      <c r="S8" s="35"/>
      <c r="T8" s="35"/>
      <c r="U8" s="35"/>
      <c r="V8" s="36"/>
      <c r="W8" s="36"/>
      <c r="X8" s="36"/>
      <c r="Y8" s="36"/>
      <c r="Z8" s="36"/>
      <c r="AA8" s="37"/>
      <c r="AB8" s="37"/>
      <c r="AC8" s="37"/>
      <c r="AQ8" s="38"/>
      <c r="AT8" s="38"/>
      <c r="AX8" s="39"/>
      <c r="AY8" s="38"/>
    </row>
    <row r="9" spans="1:57" s="25" customFormat="1" ht="20.100000000000001" customHeight="1" thickBot="1" x14ac:dyDescent="0.25">
      <c r="A9" s="77" t="s">
        <v>29</v>
      </c>
      <c r="B9" s="363"/>
      <c r="C9" s="363"/>
      <c r="D9" s="363"/>
      <c r="F9" s="297"/>
      <c r="G9" s="297"/>
      <c r="H9" s="298"/>
      <c r="I9" s="259" t="s">
        <v>611</v>
      </c>
      <c r="J9" s="420"/>
      <c r="K9" s="420"/>
      <c r="L9" s="420"/>
      <c r="M9" s="298"/>
      <c r="N9" s="298"/>
      <c r="O9" s="298"/>
      <c r="P9" s="298"/>
      <c r="Q9" s="35"/>
      <c r="R9" s="35"/>
      <c r="S9" s="35"/>
      <c r="T9" s="35"/>
      <c r="U9" s="35"/>
      <c r="V9" s="36"/>
      <c r="W9" s="36"/>
      <c r="X9" s="36"/>
      <c r="Y9" s="36"/>
      <c r="Z9" s="36"/>
      <c r="AA9" s="37"/>
      <c r="AB9" s="37"/>
      <c r="AC9" s="37"/>
      <c r="AI9" s="366" t="s">
        <v>179</v>
      </c>
      <c r="AJ9" s="367"/>
      <c r="AK9" s="368"/>
      <c r="AQ9" s="38"/>
      <c r="AT9" s="38"/>
      <c r="AX9" s="39"/>
      <c r="AY9" s="38"/>
    </row>
    <row r="10" spans="1:57" s="43" customFormat="1" ht="20.100000000000001" customHeight="1" thickBot="1" x14ac:dyDescent="0.25">
      <c r="A10" s="40"/>
      <c r="B10" s="24"/>
      <c r="C10" s="24"/>
      <c r="D10" s="24"/>
      <c r="E10" s="24"/>
      <c r="F10" s="297"/>
      <c r="G10" s="297"/>
      <c r="H10" s="298"/>
      <c r="I10" s="298"/>
      <c r="J10" s="298"/>
      <c r="K10" s="298"/>
      <c r="L10" s="298"/>
      <c r="M10" s="298"/>
      <c r="N10" s="298"/>
      <c r="O10" s="298"/>
      <c r="P10" s="298"/>
      <c r="Q10" s="35"/>
      <c r="R10" s="35"/>
      <c r="S10" s="35"/>
      <c r="T10" s="35"/>
      <c r="U10" s="35"/>
      <c r="V10" s="36"/>
      <c r="W10" s="36"/>
      <c r="X10" s="36"/>
      <c r="Y10" s="36"/>
      <c r="Z10" s="36"/>
      <c r="AA10" s="37"/>
      <c r="AB10" s="37"/>
      <c r="AC10" s="37"/>
      <c r="AD10" s="41"/>
      <c r="AE10" s="41"/>
      <c r="AF10" s="41"/>
      <c r="AG10" s="41"/>
      <c r="AH10" s="41"/>
      <c r="AI10" s="369"/>
      <c r="AJ10" s="370"/>
      <c r="AK10" s="371"/>
      <c r="AL10" s="42"/>
      <c r="AM10" s="42"/>
      <c r="AN10" s="44"/>
      <c r="AQ10" s="42"/>
      <c r="AR10" s="41"/>
      <c r="AS10" s="41"/>
      <c r="AT10" s="42"/>
      <c r="AX10" s="45"/>
      <c r="AY10" s="42"/>
    </row>
    <row r="11" spans="1:57" s="43" customFormat="1" ht="20.100000000000001" customHeight="1" thickBot="1" x14ac:dyDescent="0.25">
      <c r="A11" s="388" t="s">
        <v>28</v>
      </c>
      <c r="B11" s="389"/>
      <c r="C11" s="389"/>
      <c r="D11" s="389"/>
      <c r="E11" s="390"/>
      <c r="F11" s="398" t="s">
        <v>114</v>
      </c>
      <c r="G11" s="399"/>
      <c r="H11" s="404" t="s">
        <v>46</v>
      </c>
      <c r="I11" s="405"/>
      <c r="J11" s="431" t="s">
        <v>146</v>
      </c>
      <c r="K11" s="432"/>
      <c r="L11" s="433"/>
      <c r="M11" s="440" t="str">
        <f>IF($H$5="Quick Response",(IF(COUNTIF($O$15:$O$114,"CASE")&gt;0,"REMINDER: Case Pack Item ONLY: Set STORE REPLENISHMENT LEVEL and ORDERABLE LEVEL to Retail Unit","")),"")</f>
        <v/>
      </c>
      <c r="N11" s="441"/>
      <c r="O11" s="441"/>
      <c r="P11" s="442"/>
      <c r="Q11" s="425" t="s">
        <v>157</v>
      </c>
      <c r="R11" s="426"/>
      <c r="S11" s="35"/>
      <c r="T11" s="35"/>
      <c r="U11" s="35"/>
      <c r="V11" s="36"/>
      <c r="W11" s="36"/>
      <c r="X11" s="36"/>
      <c r="Y11" s="36"/>
      <c r="Z11" s="36"/>
      <c r="AA11" s="37"/>
      <c r="AB11" s="37"/>
      <c r="AC11" s="37"/>
      <c r="AD11" s="41"/>
      <c r="AE11" s="41"/>
      <c r="AF11" s="41"/>
      <c r="AG11" s="41"/>
      <c r="AH11" s="41"/>
      <c r="AI11" s="372"/>
      <c r="AJ11" s="373"/>
      <c r="AK11" s="374"/>
      <c r="AL11" s="42"/>
      <c r="AM11" s="42"/>
      <c r="AN11" s="46"/>
      <c r="AQ11" s="42"/>
      <c r="AR11" s="41"/>
      <c r="AS11" s="41"/>
      <c r="AT11" s="42"/>
      <c r="AX11" s="45"/>
      <c r="AY11" s="42"/>
    </row>
    <row r="12" spans="1:57" s="43" customFormat="1" ht="20.100000000000001" customHeight="1" thickBot="1" x14ac:dyDescent="0.25">
      <c r="A12" s="391"/>
      <c r="B12" s="392"/>
      <c r="C12" s="392"/>
      <c r="D12" s="392"/>
      <c r="E12" s="393"/>
      <c r="F12" s="400"/>
      <c r="G12" s="401"/>
      <c r="H12" s="406"/>
      <c r="I12" s="407"/>
      <c r="J12" s="434"/>
      <c r="K12" s="435"/>
      <c r="L12" s="436"/>
      <c r="M12" s="443"/>
      <c r="N12" s="444"/>
      <c r="O12" s="444"/>
      <c r="P12" s="445"/>
      <c r="Q12" s="427"/>
      <c r="R12" s="428"/>
      <c r="S12" s="35"/>
      <c r="T12" s="35"/>
      <c r="U12" s="35"/>
      <c r="V12" s="377" t="s">
        <v>21</v>
      </c>
      <c r="W12" s="378"/>
      <c r="X12" s="378"/>
      <c r="Y12" s="379"/>
      <c r="Z12" s="377" t="s">
        <v>22</v>
      </c>
      <c r="AA12" s="378"/>
      <c r="AB12" s="378"/>
      <c r="AC12" s="422"/>
      <c r="AD12" s="384" t="s">
        <v>31</v>
      </c>
      <c r="AE12" s="385"/>
      <c r="AF12" s="385"/>
      <c r="AG12" s="385"/>
      <c r="AH12" s="385"/>
      <c r="AI12" s="382" t="s">
        <v>30</v>
      </c>
      <c r="AJ12" s="383"/>
      <c r="AK12" s="48"/>
      <c r="AL12" s="42"/>
      <c r="AM12" s="42"/>
      <c r="AN12" s="46"/>
      <c r="AQ12" s="42"/>
      <c r="AR12" s="48"/>
      <c r="AS12" s="48"/>
      <c r="AT12" s="42"/>
      <c r="AX12" s="45"/>
      <c r="AY12" s="42"/>
    </row>
    <row r="13" spans="1:57" s="43" customFormat="1" ht="20.100000000000001" customHeight="1" thickBot="1" x14ac:dyDescent="0.25">
      <c r="A13" s="391"/>
      <c r="B13" s="392"/>
      <c r="C13" s="392"/>
      <c r="D13" s="392"/>
      <c r="E13" s="393"/>
      <c r="F13" s="402"/>
      <c r="G13" s="403"/>
      <c r="H13" s="408"/>
      <c r="I13" s="409"/>
      <c r="J13" s="437"/>
      <c r="K13" s="438"/>
      <c r="L13" s="439"/>
      <c r="M13" s="446"/>
      <c r="N13" s="447"/>
      <c r="O13" s="447"/>
      <c r="P13" s="448"/>
      <c r="Q13" s="429"/>
      <c r="R13" s="430"/>
      <c r="T13" s="47"/>
      <c r="U13" s="47"/>
      <c r="V13" s="380" t="s">
        <v>161</v>
      </c>
      <c r="W13" s="381"/>
      <c r="X13" s="381"/>
      <c r="Y13" s="114" t="s">
        <v>160</v>
      </c>
      <c r="Z13" s="380" t="s">
        <v>161</v>
      </c>
      <c r="AA13" s="381"/>
      <c r="AB13" s="381"/>
      <c r="AC13" s="114" t="s">
        <v>160</v>
      </c>
      <c r="AD13" s="375" t="s">
        <v>161</v>
      </c>
      <c r="AE13" s="376"/>
      <c r="AF13" s="376"/>
      <c r="AG13" s="114" t="s">
        <v>160</v>
      </c>
      <c r="AH13" s="114" t="s">
        <v>163</v>
      </c>
      <c r="AI13" s="364"/>
      <c r="AJ13" s="365"/>
      <c r="AK13" s="100"/>
      <c r="AL13" s="42"/>
      <c r="AM13" s="42"/>
      <c r="AN13" s="129">
        <v>0</v>
      </c>
      <c r="AO13" s="128">
        <v>0</v>
      </c>
      <c r="AQ13" s="42"/>
      <c r="AR13" s="18"/>
      <c r="AS13" s="18"/>
      <c r="AT13" s="42"/>
      <c r="AX13" s="45"/>
      <c r="AY13" s="42"/>
      <c r="BC13" s="360" t="s">
        <v>253</v>
      </c>
      <c r="BD13" s="361"/>
      <c r="BE13" s="362"/>
    </row>
    <row r="14" spans="1:57" s="2" customFormat="1" ht="60" customHeight="1" thickBot="1" x14ac:dyDescent="0.25">
      <c r="A14" s="88" t="s">
        <v>39</v>
      </c>
      <c r="B14" s="89" t="s">
        <v>26</v>
      </c>
      <c r="C14" s="89" t="s">
        <v>27</v>
      </c>
      <c r="D14" s="94" t="s">
        <v>20</v>
      </c>
      <c r="E14" s="162" t="s">
        <v>36</v>
      </c>
      <c r="F14" s="98" t="s">
        <v>145</v>
      </c>
      <c r="G14" s="90" t="s">
        <v>139</v>
      </c>
      <c r="H14" s="90" t="s">
        <v>48</v>
      </c>
      <c r="I14" s="91" t="s">
        <v>51</v>
      </c>
      <c r="J14" s="90" t="s">
        <v>103</v>
      </c>
      <c r="K14" s="90" t="s">
        <v>8</v>
      </c>
      <c r="L14" s="102" t="s">
        <v>155</v>
      </c>
      <c r="M14" s="88" t="s">
        <v>44</v>
      </c>
      <c r="N14" s="89" t="s">
        <v>164</v>
      </c>
      <c r="O14" s="89" t="s">
        <v>151</v>
      </c>
      <c r="P14" s="94" t="s">
        <v>162</v>
      </c>
      <c r="Q14" s="98" t="s">
        <v>158</v>
      </c>
      <c r="R14" s="90" t="s">
        <v>159</v>
      </c>
      <c r="S14" s="102" t="s">
        <v>143</v>
      </c>
      <c r="T14" s="88" t="s">
        <v>43</v>
      </c>
      <c r="U14" s="94" t="s">
        <v>42</v>
      </c>
      <c r="V14" s="92" t="s">
        <v>5</v>
      </c>
      <c r="W14" s="90" t="s">
        <v>4</v>
      </c>
      <c r="X14" s="102" t="s">
        <v>6</v>
      </c>
      <c r="Y14" s="104" t="s">
        <v>9</v>
      </c>
      <c r="Z14" s="92" t="s">
        <v>5</v>
      </c>
      <c r="AA14" s="90" t="s">
        <v>4</v>
      </c>
      <c r="AB14" s="102" t="s">
        <v>6</v>
      </c>
      <c r="AC14" s="104" t="s">
        <v>9</v>
      </c>
      <c r="AD14" s="98" t="s">
        <v>5</v>
      </c>
      <c r="AE14" s="90" t="s">
        <v>4</v>
      </c>
      <c r="AF14" s="102" t="s">
        <v>6</v>
      </c>
      <c r="AG14" s="104" t="s">
        <v>9</v>
      </c>
      <c r="AH14" s="111" t="s">
        <v>11</v>
      </c>
      <c r="AI14" s="92" t="s">
        <v>10</v>
      </c>
      <c r="AJ14" s="93" t="s">
        <v>178</v>
      </c>
      <c r="AK14" s="117" t="s">
        <v>154</v>
      </c>
      <c r="AL14" s="116" t="s">
        <v>12</v>
      </c>
      <c r="AM14" s="95" t="s">
        <v>13</v>
      </c>
      <c r="AN14" s="102" t="s">
        <v>40</v>
      </c>
      <c r="AO14" s="88" t="s">
        <v>41</v>
      </c>
      <c r="AP14" s="96" t="s">
        <v>147</v>
      </c>
      <c r="AQ14" s="121" t="s">
        <v>148</v>
      </c>
      <c r="AR14" s="130" t="s">
        <v>23</v>
      </c>
      <c r="AS14" s="135" t="s">
        <v>153</v>
      </c>
      <c r="AT14" s="97" t="s">
        <v>25</v>
      </c>
      <c r="AU14" s="89" t="s">
        <v>14</v>
      </c>
      <c r="AV14" s="89" t="s">
        <v>149</v>
      </c>
      <c r="AW14" s="89" t="s">
        <v>248</v>
      </c>
      <c r="AX14" s="99" t="s">
        <v>0</v>
      </c>
      <c r="AY14" s="97" t="s">
        <v>15</v>
      </c>
      <c r="AZ14" s="89" t="s">
        <v>16</v>
      </c>
      <c r="BA14" s="94" t="s">
        <v>17</v>
      </c>
      <c r="BB14" s="272"/>
      <c r="BC14" s="98" t="s">
        <v>254</v>
      </c>
      <c r="BD14" s="90" t="s">
        <v>255</v>
      </c>
      <c r="BE14" s="93" t="s">
        <v>257</v>
      </c>
    </row>
    <row r="15" spans="1:57" s="4" customFormat="1" ht="24.75" customHeight="1" x14ac:dyDescent="0.2">
      <c r="A15" s="152"/>
      <c r="B15" s="78"/>
      <c r="C15" s="78"/>
      <c r="D15" s="153"/>
      <c r="E15" s="163"/>
      <c r="F15" s="161"/>
      <c r="G15" s="53"/>
      <c r="H15" s="53"/>
      <c r="I15" s="51"/>
      <c r="J15" s="3"/>
      <c r="K15" s="54"/>
      <c r="L15" s="113"/>
      <c r="M15" s="293" t="s">
        <v>156</v>
      </c>
      <c r="N15" s="294" t="s">
        <v>180</v>
      </c>
      <c r="O15" s="295"/>
      <c r="P15" s="296" t="str">
        <f>IF($Q15="","",(IF($H$5="Quick Response",(IF($O15="CASE",$Q15,"")),"")))</f>
        <v/>
      </c>
      <c r="Q15" s="151"/>
      <c r="R15" s="55"/>
      <c r="S15" s="142"/>
      <c r="T15" s="143"/>
      <c r="U15" s="144"/>
      <c r="V15" s="106"/>
      <c r="W15" s="107"/>
      <c r="X15" s="108"/>
      <c r="Y15" s="109"/>
      <c r="Z15" s="106"/>
      <c r="AA15" s="107"/>
      <c r="AB15" s="108"/>
      <c r="AC15" s="109"/>
      <c r="AD15" s="106"/>
      <c r="AE15" s="107"/>
      <c r="AF15" s="115"/>
      <c r="AG15" s="110"/>
      <c r="AH15" s="112" t="str">
        <f>IF($AD15="","",((AD15*AE15*AF15)/1728))</f>
        <v/>
      </c>
      <c r="AI15" s="79"/>
      <c r="AJ15" s="80"/>
      <c r="AK15" s="118"/>
      <c r="AL15" s="83"/>
      <c r="AM15" s="58" t="str">
        <f t="shared" ref="AM15" si="0">IF($AL15="","",(+AL15*Q15))</f>
        <v/>
      </c>
      <c r="AN15" s="120" t="str">
        <f>IF($AM15="","",(AM15*$AN$13))</f>
        <v/>
      </c>
      <c r="AO15" s="280" t="str">
        <f>IF($AM15="","",(IF($F$7="","NEED TERMS",(IF($F$7="COLLECT",(IF($AO$13=0,"NEED %",($AM15*$AO$13))),0)))))</f>
        <v/>
      </c>
      <c r="AP15" s="82" t="str">
        <f>IF($AM15="","",(($AM15-$AN15)+$AO15))</f>
        <v/>
      </c>
      <c r="AQ15" s="123" t="str">
        <f>IF($AP15="","",(+AP15/Q15))</f>
        <v/>
      </c>
      <c r="AR15" s="131"/>
      <c r="AS15" s="136"/>
      <c r="AT15" s="84"/>
      <c r="AU15" s="85"/>
      <c r="AV15" s="86" t="str">
        <f t="shared" ref="AV15" si="1">IF($AU15="","",(+AU15*Q15))</f>
        <v/>
      </c>
      <c r="AW15" s="58" t="str">
        <f>IF(AT15="","",(AT15-AQ15))</f>
        <v/>
      </c>
      <c r="AX15" s="87" t="str">
        <f>IF(AT15="","",(1-AQ15/AT15))</f>
        <v/>
      </c>
      <c r="AY15" s="81" t="str">
        <f>IF($AP15="","",(AP15*AU15))</f>
        <v/>
      </c>
      <c r="AZ15" s="81" t="str">
        <f>IF(AT15= "","",AT15*AV15)</f>
        <v/>
      </c>
      <c r="BA15" s="123" t="str">
        <f>IF(AZ15="","",AZ15*AX15)</f>
        <v/>
      </c>
      <c r="BB15" s="273"/>
      <c r="BC15" s="268"/>
      <c r="BD15" s="78"/>
      <c r="BE15" s="153"/>
    </row>
    <row r="16" spans="1:57" s="4" customFormat="1" ht="24.75" customHeight="1" x14ac:dyDescent="0.2">
      <c r="A16" s="154"/>
      <c r="B16" s="72"/>
      <c r="C16" s="72"/>
      <c r="D16" s="155"/>
      <c r="E16" s="164"/>
      <c r="F16" s="161"/>
      <c r="G16" s="53"/>
      <c r="H16" s="53"/>
      <c r="I16" s="52"/>
      <c r="J16" s="3"/>
      <c r="K16" s="64"/>
      <c r="L16" s="148"/>
      <c r="M16" s="145" t="s">
        <v>156</v>
      </c>
      <c r="N16" s="188" t="s">
        <v>180</v>
      </c>
      <c r="O16" s="71"/>
      <c r="P16" s="144" t="str">
        <f t="shared" ref="P16:P79" si="2">IF($Q16="","",(IF($H$5="Quick Response",(IF($O16="CASE",$Q16,"")),"")))</f>
        <v/>
      </c>
      <c r="Q16" s="151"/>
      <c r="R16" s="55"/>
      <c r="S16" s="142"/>
      <c r="T16" s="145"/>
      <c r="U16" s="144"/>
      <c r="V16" s="56"/>
      <c r="W16" s="57"/>
      <c r="X16" s="103"/>
      <c r="Y16" s="105"/>
      <c r="Z16" s="56"/>
      <c r="AA16" s="57"/>
      <c r="AB16" s="103"/>
      <c r="AC16" s="105"/>
      <c r="AD16" s="56"/>
      <c r="AE16" s="57"/>
      <c r="AF16" s="103"/>
      <c r="AG16" s="110"/>
      <c r="AH16" s="112" t="str">
        <f t="shared" ref="AH16:AH79" si="3">IF($AD16="","",((AD16*AE16*AF16)/1728))</f>
        <v/>
      </c>
      <c r="AI16" s="79"/>
      <c r="AJ16" s="80"/>
      <c r="AK16" s="118"/>
      <c r="AL16" s="61"/>
      <c r="AM16" s="58" t="str">
        <f t="shared" ref="AM16:AM79" si="4">IF($AL16="","",(+AL16*Q16))</f>
        <v/>
      </c>
      <c r="AN16" s="120" t="str">
        <f t="shared" ref="AN16:AN79" si="5">IF($AM16="","",(AM16*$AN$13))</f>
        <v/>
      </c>
      <c r="AO16" s="122" t="str">
        <f t="shared" ref="AO16:AO79" si="6">IF($AM16="","",(IF($F$7="","NEED TERMS",(IF($F$7="COLLECT",(IF($AO$13=0,"NEED %",($AM16*$AO$13))),0)))))</f>
        <v/>
      </c>
      <c r="AP16" s="60" t="str">
        <f t="shared" ref="AP16:AP79" si="7">IF($AM16="","",(($AM16-$AN16)+$AO16))</f>
        <v/>
      </c>
      <c r="AQ16" s="124" t="str">
        <f t="shared" ref="AQ16:AQ79" si="8">IF($AP16="","",(+AP16/Q16))</f>
        <v/>
      </c>
      <c r="AR16" s="132"/>
      <c r="AS16" s="136"/>
      <c r="AT16" s="69"/>
      <c r="AU16" s="62"/>
      <c r="AV16" s="62" t="str">
        <f t="shared" ref="AV16:AV79" si="9">IF($AU16="","",(+AU16*Q16))</f>
        <v/>
      </c>
      <c r="AW16" s="58" t="str">
        <f t="shared" ref="AW16:AW79" si="10">IF(AT16="","",(AT16-AQ16))</f>
        <v/>
      </c>
      <c r="AX16" s="63" t="str">
        <f t="shared" ref="AX16:AX79" si="11">IF(AT16="","",(1-AQ16/AT16))</f>
        <v/>
      </c>
      <c r="AY16" s="59" t="str">
        <f t="shared" ref="AY16:AY79" si="12">IF($AP16="","",(AP16*AU16))</f>
        <v/>
      </c>
      <c r="AZ16" s="59" t="str">
        <f t="shared" ref="AZ16:AZ79" si="13">IF(AT16= "","",AT16*AV16)</f>
        <v/>
      </c>
      <c r="BA16" s="124" t="str">
        <f t="shared" ref="BA16:BA79" si="14">IF(AZ16="","",AZ16*AX16)</f>
        <v/>
      </c>
      <c r="BB16" s="273"/>
      <c r="BC16" s="269"/>
      <c r="BD16" s="72"/>
      <c r="BE16" s="155"/>
    </row>
    <row r="17" spans="1:57" s="5" customFormat="1" ht="24.75" customHeight="1" x14ac:dyDescent="0.2">
      <c r="A17" s="156"/>
      <c r="B17" s="73"/>
      <c r="C17" s="73"/>
      <c r="D17" s="157"/>
      <c r="E17" s="165"/>
      <c r="F17" s="161"/>
      <c r="G17" s="53"/>
      <c r="H17" s="53"/>
      <c r="I17" s="52"/>
      <c r="J17" s="3"/>
      <c r="K17" s="65"/>
      <c r="L17" s="149"/>
      <c r="M17" s="145" t="s">
        <v>156</v>
      </c>
      <c r="N17" s="188" t="s">
        <v>180</v>
      </c>
      <c r="O17" s="71"/>
      <c r="P17" s="144" t="str">
        <f t="shared" si="2"/>
        <v/>
      </c>
      <c r="Q17" s="151"/>
      <c r="R17" s="55"/>
      <c r="S17" s="142"/>
      <c r="T17" s="145"/>
      <c r="U17" s="144"/>
      <c r="V17" s="56"/>
      <c r="W17" s="57"/>
      <c r="X17" s="103"/>
      <c r="Y17" s="105"/>
      <c r="Z17" s="56"/>
      <c r="AA17" s="57"/>
      <c r="AB17" s="103"/>
      <c r="AC17" s="105"/>
      <c r="AD17" s="56"/>
      <c r="AE17" s="57"/>
      <c r="AF17" s="103"/>
      <c r="AG17" s="110"/>
      <c r="AH17" s="112" t="str">
        <f t="shared" si="3"/>
        <v/>
      </c>
      <c r="AI17" s="79"/>
      <c r="AJ17" s="80"/>
      <c r="AK17" s="118"/>
      <c r="AL17" s="67"/>
      <c r="AM17" s="58" t="str">
        <f t="shared" si="4"/>
        <v/>
      </c>
      <c r="AN17" s="120" t="str">
        <f t="shared" si="5"/>
        <v/>
      </c>
      <c r="AO17" s="122" t="str">
        <f t="shared" si="6"/>
        <v/>
      </c>
      <c r="AP17" s="60" t="str">
        <f t="shared" si="7"/>
        <v/>
      </c>
      <c r="AQ17" s="124" t="str">
        <f t="shared" si="8"/>
        <v/>
      </c>
      <c r="AR17" s="133"/>
      <c r="AS17" s="136"/>
      <c r="AT17" s="69"/>
      <c r="AU17" s="62"/>
      <c r="AV17" s="62" t="str">
        <f t="shared" si="9"/>
        <v/>
      </c>
      <c r="AW17" s="58" t="str">
        <f t="shared" si="10"/>
        <v/>
      </c>
      <c r="AX17" s="63" t="str">
        <f t="shared" si="11"/>
        <v/>
      </c>
      <c r="AY17" s="59" t="str">
        <f t="shared" si="12"/>
        <v/>
      </c>
      <c r="AZ17" s="59" t="str">
        <f t="shared" si="13"/>
        <v/>
      </c>
      <c r="BA17" s="124" t="str">
        <f t="shared" si="14"/>
        <v/>
      </c>
      <c r="BB17" s="274"/>
      <c r="BC17" s="270"/>
      <c r="BD17" s="73"/>
      <c r="BE17" s="157"/>
    </row>
    <row r="18" spans="1:57" s="5" customFormat="1" ht="24.75" customHeight="1" x14ac:dyDescent="0.2">
      <c r="A18" s="156"/>
      <c r="B18" s="73"/>
      <c r="C18" s="73"/>
      <c r="D18" s="157"/>
      <c r="E18" s="165"/>
      <c r="F18" s="161"/>
      <c r="G18" s="53"/>
      <c r="H18" s="53"/>
      <c r="I18" s="52"/>
      <c r="J18" s="3"/>
      <c r="K18" s="65"/>
      <c r="L18" s="150"/>
      <c r="M18" s="145" t="s">
        <v>156</v>
      </c>
      <c r="N18" s="188" t="s">
        <v>180</v>
      </c>
      <c r="O18" s="71"/>
      <c r="P18" s="144" t="str">
        <f t="shared" si="2"/>
        <v/>
      </c>
      <c r="Q18" s="151"/>
      <c r="R18" s="55"/>
      <c r="S18" s="142"/>
      <c r="T18" s="145"/>
      <c r="U18" s="144"/>
      <c r="V18" s="56"/>
      <c r="W18" s="57"/>
      <c r="X18" s="103"/>
      <c r="Y18" s="105"/>
      <c r="Z18" s="56"/>
      <c r="AA18" s="57"/>
      <c r="AB18" s="103"/>
      <c r="AC18" s="105"/>
      <c r="AD18" s="56"/>
      <c r="AE18" s="57"/>
      <c r="AF18" s="103"/>
      <c r="AG18" s="110"/>
      <c r="AH18" s="112" t="str">
        <f t="shared" si="3"/>
        <v/>
      </c>
      <c r="AI18" s="79"/>
      <c r="AJ18" s="80"/>
      <c r="AK18" s="118"/>
      <c r="AL18" s="67"/>
      <c r="AM18" s="58" t="str">
        <f t="shared" si="4"/>
        <v/>
      </c>
      <c r="AN18" s="120" t="str">
        <f t="shared" si="5"/>
        <v/>
      </c>
      <c r="AO18" s="122" t="str">
        <f t="shared" si="6"/>
        <v/>
      </c>
      <c r="AP18" s="60" t="str">
        <f t="shared" si="7"/>
        <v/>
      </c>
      <c r="AQ18" s="124" t="str">
        <f t="shared" si="8"/>
        <v/>
      </c>
      <c r="AR18" s="134"/>
      <c r="AS18" s="136"/>
      <c r="AT18" s="69"/>
      <c r="AU18" s="62"/>
      <c r="AV18" s="62" t="str">
        <f t="shared" si="9"/>
        <v/>
      </c>
      <c r="AW18" s="58" t="str">
        <f t="shared" si="10"/>
        <v/>
      </c>
      <c r="AX18" s="63" t="str">
        <f t="shared" si="11"/>
        <v/>
      </c>
      <c r="AY18" s="59" t="str">
        <f t="shared" si="12"/>
        <v/>
      </c>
      <c r="AZ18" s="59" t="str">
        <f t="shared" si="13"/>
        <v/>
      </c>
      <c r="BA18" s="124" t="str">
        <f t="shared" si="14"/>
        <v/>
      </c>
      <c r="BB18" s="274"/>
      <c r="BC18" s="270"/>
      <c r="BD18" s="73"/>
      <c r="BE18" s="157"/>
    </row>
    <row r="19" spans="1:57" s="5" customFormat="1" ht="24.75" customHeight="1" x14ac:dyDescent="0.2">
      <c r="A19" s="156"/>
      <c r="B19" s="73"/>
      <c r="C19" s="73"/>
      <c r="D19" s="157"/>
      <c r="E19" s="165"/>
      <c r="F19" s="161"/>
      <c r="G19" s="53"/>
      <c r="H19" s="53"/>
      <c r="I19" s="52"/>
      <c r="J19" s="3"/>
      <c r="K19" s="65"/>
      <c r="L19" s="150"/>
      <c r="M19" s="145" t="s">
        <v>156</v>
      </c>
      <c r="N19" s="188" t="s">
        <v>180</v>
      </c>
      <c r="O19" s="71"/>
      <c r="P19" s="144" t="str">
        <f t="shared" si="2"/>
        <v/>
      </c>
      <c r="Q19" s="151"/>
      <c r="R19" s="55"/>
      <c r="S19" s="142"/>
      <c r="T19" s="145"/>
      <c r="U19" s="144"/>
      <c r="V19" s="56"/>
      <c r="W19" s="57"/>
      <c r="X19" s="103"/>
      <c r="Y19" s="105"/>
      <c r="Z19" s="56"/>
      <c r="AA19" s="57"/>
      <c r="AB19" s="103"/>
      <c r="AC19" s="105"/>
      <c r="AD19" s="56"/>
      <c r="AE19" s="57"/>
      <c r="AF19" s="103"/>
      <c r="AG19" s="110"/>
      <c r="AH19" s="112" t="str">
        <f t="shared" si="3"/>
        <v/>
      </c>
      <c r="AI19" s="79"/>
      <c r="AJ19" s="80"/>
      <c r="AK19" s="118"/>
      <c r="AL19" s="67"/>
      <c r="AM19" s="58" t="str">
        <f t="shared" si="4"/>
        <v/>
      </c>
      <c r="AN19" s="120" t="str">
        <f t="shared" si="5"/>
        <v/>
      </c>
      <c r="AO19" s="122" t="str">
        <f t="shared" si="6"/>
        <v/>
      </c>
      <c r="AP19" s="60" t="str">
        <f t="shared" si="7"/>
        <v/>
      </c>
      <c r="AQ19" s="124" t="str">
        <f t="shared" si="8"/>
        <v/>
      </c>
      <c r="AR19" s="134"/>
      <c r="AS19" s="136"/>
      <c r="AT19" s="69"/>
      <c r="AU19" s="62"/>
      <c r="AV19" s="62" t="str">
        <f t="shared" si="9"/>
        <v/>
      </c>
      <c r="AW19" s="58" t="str">
        <f t="shared" si="10"/>
        <v/>
      </c>
      <c r="AX19" s="63" t="str">
        <f t="shared" si="11"/>
        <v/>
      </c>
      <c r="AY19" s="59" t="str">
        <f t="shared" si="12"/>
        <v/>
      </c>
      <c r="AZ19" s="59" t="str">
        <f t="shared" si="13"/>
        <v/>
      </c>
      <c r="BA19" s="124" t="str">
        <f t="shared" si="14"/>
        <v/>
      </c>
      <c r="BB19" s="274"/>
      <c r="BC19" s="270"/>
      <c r="BD19" s="73"/>
      <c r="BE19" s="157"/>
    </row>
    <row r="20" spans="1:57" s="5" customFormat="1" ht="24.75" customHeight="1" x14ac:dyDescent="0.2">
      <c r="A20" s="156"/>
      <c r="B20" s="73"/>
      <c r="C20" s="73"/>
      <c r="D20" s="157"/>
      <c r="E20" s="165"/>
      <c r="F20" s="161"/>
      <c r="G20" s="53"/>
      <c r="H20" s="53"/>
      <c r="I20" s="52"/>
      <c r="J20" s="3"/>
      <c r="K20" s="66"/>
      <c r="L20" s="150"/>
      <c r="M20" s="145" t="s">
        <v>156</v>
      </c>
      <c r="N20" s="188" t="s">
        <v>180</v>
      </c>
      <c r="O20" s="71"/>
      <c r="P20" s="144" t="str">
        <f t="shared" si="2"/>
        <v/>
      </c>
      <c r="Q20" s="151"/>
      <c r="R20" s="55"/>
      <c r="S20" s="142"/>
      <c r="T20" s="145"/>
      <c r="U20" s="144"/>
      <c r="V20" s="56"/>
      <c r="W20" s="57"/>
      <c r="X20" s="103"/>
      <c r="Y20" s="105"/>
      <c r="Z20" s="56"/>
      <c r="AA20" s="57"/>
      <c r="AB20" s="103"/>
      <c r="AC20" s="105"/>
      <c r="AD20" s="56"/>
      <c r="AE20" s="57"/>
      <c r="AF20" s="103"/>
      <c r="AG20" s="110"/>
      <c r="AH20" s="112" t="str">
        <f t="shared" si="3"/>
        <v/>
      </c>
      <c r="AI20" s="79"/>
      <c r="AJ20" s="80"/>
      <c r="AK20" s="118"/>
      <c r="AL20" s="67"/>
      <c r="AM20" s="58" t="str">
        <f t="shared" si="4"/>
        <v/>
      </c>
      <c r="AN20" s="120" t="str">
        <f t="shared" si="5"/>
        <v/>
      </c>
      <c r="AO20" s="122" t="str">
        <f t="shared" si="6"/>
        <v/>
      </c>
      <c r="AP20" s="60" t="str">
        <f t="shared" si="7"/>
        <v/>
      </c>
      <c r="AQ20" s="124" t="str">
        <f t="shared" si="8"/>
        <v/>
      </c>
      <c r="AR20" s="134"/>
      <c r="AS20" s="136"/>
      <c r="AT20" s="69"/>
      <c r="AU20" s="62"/>
      <c r="AV20" s="62" t="str">
        <f t="shared" si="9"/>
        <v/>
      </c>
      <c r="AW20" s="58" t="str">
        <f t="shared" si="10"/>
        <v/>
      </c>
      <c r="AX20" s="63" t="str">
        <f t="shared" si="11"/>
        <v/>
      </c>
      <c r="AY20" s="59" t="str">
        <f t="shared" si="12"/>
        <v/>
      </c>
      <c r="AZ20" s="59" t="str">
        <f t="shared" si="13"/>
        <v/>
      </c>
      <c r="BA20" s="124" t="str">
        <f t="shared" si="14"/>
        <v/>
      </c>
      <c r="BB20" s="274"/>
      <c r="BC20" s="270"/>
      <c r="BD20" s="73"/>
      <c r="BE20" s="157"/>
    </row>
    <row r="21" spans="1:57" s="5" customFormat="1" ht="24.75" customHeight="1" x14ac:dyDescent="0.2">
      <c r="A21" s="156"/>
      <c r="B21" s="73"/>
      <c r="C21" s="73"/>
      <c r="D21" s="157"/>
      <c r="E21" s="165"/>
      <c r="F21" s="161"/>
      <c r="G21" s="53"/>
      <c r="H21" s="53"/>
      <c r="I21" s="52"/>
      <c r="J21" s="3"/>
      <c r="K21" s="66"/>
      <c r="L21" s="150"/>
      <c r="M21" s="145" t="s">
        <v>156</v>
      </c>
      <c r="N21" s="188" t="s">
        <v>180</v>
      </c>
      <c r="O21" s="71"/>
      <c r="P21" s="144" t="str">
        <f t="shared" si="2"/>
        <v/>
      </c>
      <c r="Q21" s="151"/>
      <c r="R21" s="55"/>
      <c r="S21" s="142"/>
      <c r="T21" s="145"/>
      <c r="U21" s="144"/>
      <c r="V21" s="56"/>
      <c r="W21" s="57"/>
      <c r="X21" s="103"/>
      <c r="Y21" s="105"/>
      <c r="Z21" s="56"/>
      <c r="AA21" s="57"/>
      <c r="AB21" s="103"/>
      <c r="AC21" s="105"/>
      <c r="AD21" s="56"/>
      <c r="AE21" s="57"/>
      <c r="AF21" s="103"/>
      <c r="AG21" s="110"/>
      <c r="AH21" s="112" t="str">
        <f t="shared" si="3"/>
        <v/>
      </c>
      <c r="AI21" s="79"/>
      <c r="AJ21" s="80"/>
      <c r="AK21" s="118"/>
      <c r="AL21" s="67"/>
      <c r="AM21" s="58" t="str">
        <f t="shared" si="4"/>
        <v/>
      </c>
      <c r="AN21" s="120" t="str">
        <f t="shared" si="5"/>
        <v/>
      </c>
      <c r="AO21" s="122" t="str">
        <f t="shared" si="6"/>
        <v/>
      </c>
      <c r="AP21" s="60" t="str">
        <f t="shared" si="7"/>
        <v/>
      </c>
      <c r="AQ21" s="124" t="str">
        <f t="shared" si="8"/>
        <v/>
      </c>
      <c r="AR21" s="134"/>
      <c r="AS21" s="136"/>
      <c r="AT21" s="69"/>
      <c r="AU21" s="62"/>
      <c r="AV21" s="62" t="str">
        <f t="shared" si="9"/>
        <v/>
      </c>
      <c r="AW21" s="58" t="str">
        <f t="shared" si="10"/>
        <v/>
      </c>
      <c r="AX21" s="63" t="str">
        <f t="shared" si="11"/>
        <v/>
      </c>
      <c r="AY21" s="59" t="str">
        <f t="shared" si="12"/>
        <v/>
      </c>
      <c r="AZ21" s="59" t="str">
        <f t="shared" si="13"/>
        <v/>
      </c>
      <c r="BA21" s="124" t="str">
        <f t="shared" si="14"/>
        <v/>
      </c>
      <c r="BB21" s="274"/>
      <c r="BC21" s="270"/>
      <c r="BD21" s="73"/>
      <c r="BE21" s="157"/>
    </row>
    <row r="22" spans="1:57" s="5" customFormat="1" ht="24.75" customHeight="1" x14ac:dyDescent="0.2">
      <c r="A22" s="156"/>
      <c r="B22" s="73"/>
      <c r="C22" s="73"/>
      <c r="D22" s="157"/>
      <c r="E22" s="165"/>
      <c r="F22" s="161"/>
      <c r="G22" s="53"/>
      <c r="H22" s="53"/>
      <c r="I22" s="52"/>
      <c r="J22" s="3"/>
      <c r="K22" s="66"/>
      <c r="L22" s="150"/>
      <c r="M22" s="145" t="s">
        <v>156</v>
      </c>
      <c r="N22" s="188" t="s">
        <v>180</v>
      </c>
      <c r="O22" s="71"/>
      <c r="P22" s="144" t="str">
        <f t="shared" si="2"/>
        <v/>
      </c>
      <c r="Q22" s="151"/>
      <c r="R22" s="55"/>
      <c r="S22" s="142"/>
      <c r="T22" s="145"/>
      <c r="U22" s="144"/>
      <c r="V22" s="56"/>
      <c r="W22" s="57"/>
      <c r="X22" s="103"/>
      <c r="Y22" s="105"/>
      <c r="Z22" s="56"/>
      <c r="AA22" s="57"/>
      <c r="AB22" s="103"/>
      <c r="AC22" s="105"/>
      <c r="AD22" s="56"/>
      <c r="AE22" s="57"/>
      <c r="AF22" s="103"/>
      <c r="AG22" s="110"/>
      <c r="AH22" s="112" t="str">
        <f t="shared" si="3"/>
        <v/>
      </c>
      <c r="AI22" s="79"/>
      <c r="AJ22" s="80"/>
      <c r="AK22" s="118"/>
      <c r="AL22" s="67"/>
      <c r="AM22" s="58" t="str">
        <f t="shared" si="4"/>
        <v/>
      </c>
      <c r="AN22" s="120" t="str">
        <f t="shared" si="5"/>
        <v/>
      </c>
      <c r="AO22" s="122" t="str">
        <f t="shared" si="6"/>
        <v/>
      </c>
      <c r="AP22" s="60" t="str">
        <f t="shared" si="7"/>
        <v/>
      </c>
      <c r="AQ22" s="124" t="str">
        <f t="shared" si="8"/>
        <v/>
      </c>
      <c r="AR22" s="134"/>
      <c r="AS22" s="136"/>
      <c r="AT22" s="69"/>
      <c r="AU22" s="62"/>
      <c r="AV22" s="62" t="str">
        <f t="shared" si="9"/>
        <v/>
      </c>
      <c r="AW22" s="58" t="str">
        <f t="shared" si="10"/>
        <v/>
      </c>
      <c r="AX22" s="63" t="str">
        <f t="shared" si="11"/>
        <v/>
      </c>
      <c r="AY22" s="59" t="str">
        <f t="shared" si="12"/>
        <v/>
      </c>
      <c r="AZ22" s="59" t="str">
        <f t="shared" si="13"/>
        <v/>
      </c>
      <c r="BA22" s="124" t="str">
        <f t="shared" si="14"/>
        <v/>
      </c>
      <c r="BB22" s="274"/>
      <c r="BC22" s="270"/>
      <c r="BD22" s="73"/>
      <c r="BE22" s="157"/>
    </row>
    <row r="23" spans="1:57" s="5" customFormat="1" ht="24.75" customHeight="1" x14ac:dyDescent="0.2">
      <c r="A23" s="156"/>
      <c r="B23" s="73"/>
      <c r="C23" s="73"/>
      <c r="D23" s="157"/>
      <c r="E23" s="165"/>
      <c r="F23" s="161"/>
      <c r="G23" s="53"/>
      <c r="H23" s="53"/>
      <c r="I23" s="52"/>
      <c r="J23" s="3"/>
      <c r="K23" s="66"/>
      <c r="L23" s="150"/>
      <c r="M23" s="145" t="s">
        <v>156</v>
      </c>
      <c r="N23" s="188" t="s">
        <v>180</v>
      </c>
      <c r="O23" s="71"/>
      <c r="P23" s="144" t="str">
        <f t="shared" si="2"/>
        <v/>
      </c>
      <c r="Q23" s="151"/>
      <c r="R23" s="55"/>
      <c r="S23" s="142"/>
      <c r="T23" s="145"/>
      <c r="U23" s="144"/>
      <c r="V23" s="56"/>
      <c r="W23" s="57"/>
      <c r="X23" s="103"/>
      <c r="Y23" s="105"/>
      <c r="Z23" s="56"/>
      <c r="AA23" s="57"/>
      <c r="AB23" s="103"/>
      <c r="AC23" s="105"/>
      <c r="AD23" s="56"/>
      <c r="AE23" s="57"/>
      <c r="AF23" s="103"/>
      <c r="AG23" s="110"/>
      <c r="AH23" s="112" t="str">
        <f t="shared" si="3"/>
        <v/>
      </c>
      <c r="AI23" s="79"/>
      <c r="AJ23" s="80"/>
      <c r="AK23" s="118"/>
      <c r="AL23" s="67"/>
      <c r="AM23" s="58" t="str">
        <f t="shared" si="4"/>
        <v/>
      </c>
      <c r="AN23" s="120" t="str">
        <f t="shared" si="5"/>
        <v/>
      </c>
      <c r="AO23" s="122" t="str">
        <f t="shared" si="6"/>
        <v/>
      </c>
      <c r="AP23" s="60" t="str">
        <f t="shared" si="7"/>
        <v/>
      </c>
      <c r="AQ23" s="124" t="str">
        <f t="shared" si="8"/>
        <v/>
      </c>
      <c r="AR23" s="134"/>
      <c r="AS23" s="136"/>
      <c r="AT23" s="69"/>
      <c r="AU23" s="62"/>
      <c r="AV23" s="62" t="str">
        <f t="shared" si="9"/>
        <v/>
      </c>
      <c r="AW23" s="58" t="str">
        <f t="shared" si="10"/>
        <v/>
      </c>
      <c r="AX23" s="63" t="str">
        <f t="shared" si="11"/>
        <v/>
      </c>
      <c r="AY23" s="59" t="str">
        <f t="shared" si="12"/>
        <v/>
      </c>
      <c r="AZ23" s="59" t="str">
        <f t="shared" si="13"/>
        <v/>
      </c>
      <c r="BA23" s="124" t="str">
        <f t="shared" si="14"/>
        <v/>
      </c>
      <c r="BB23" s="274"/>
      <c r="BC23" s="270"/>
      <c r="BD23" s="73"/>
      <c r="BE23" s="157"/>
    </row>
    <row r="24" spans="1:57" s="5" customFormat="1" ht="24.75" customHeight="1" x14ac:dyDescent="0.2">
      <c r="A24" s="156"/>
      <c r="B24" s="73"/>
      <c r="C24" s="73"/>
      <c r="D24" s="157"/>
      <c r="E24" s="165"/>
      <c r="F24" s="161"/>
      <c r="G24" s="53"/>
      <c r="H24" s="53"/>
      <c r="I24" s="52"/>
      <c r="J24" s="3"/>
      <c r="K24" s="66"/>
      <c r="L24" s="150"/>
      <c r="M24" s="145" t="s">
        <v>156</v>
      </c>
      <c r="N24" s="188" t="s">
        <v>180</v>
      </c>
      <c r="O24" s="71"/>
      <c r="P24" s="144" t="str">
        <f t="shared" si="2"/>
        <v/>
      </c>
      <c r="Q24" s="151"/>
      <c r="R24" s="55"/>
      <c r="S24" s="142"/>
      <c r="T24" s="145"/>
      <c r="U24" s="144"/>
      <c r="V24" s="56"/>
      <c r="W24" s="57"/>
      <c r="X24" s="103"/>
      <c r="Y24" s="105"/>
      <c r="Z24" s="56"/>
      <c r="AA24" s="57"/>
      <c r="AB24" s="103"/>
      <c r="AC24" s="105"/>
      <c r="AD24" s="56"/>
      <c r="AE24" s="57"/>
      <c r="AF24" s="103"/>
      <c r="AG24" s="110"/>
      <c r="AH24" s="112" t="str">
        <f t="shared" si="3"/>
        <v/>
      </c>
      <c r="AI24" s="79"/>
      <c r="AJ24" s="80"/>
      <c r="AK24" s="118"/>
      <c r="AL24" s="67"/>
      <c r="AM24" s="58" t="str">
        <f t="shared" si="4"/>
        <v/>
      </c>
      <c r="AN24" s="120" t="str">
        <f t="shared" si="5"/>
        <v/>
      </c>
      <c r="AO24" s="122" t="str">
        <f t="shared" si="6"/>
        <v/>
      </c>
      <c r="AP24" s="60" t="str">
        <f t="shared" si="7"/>
        <v/>
      </c>
      <c r="AQ24" s="124" t="str">
        <f t="shared" si="8"/>
        <v/>
      </c>
      <c r="AR24" s="134"/>
      <c r="AS24" s="136"/>
      <c r="AT24" s="69"/>
      <c r="AU24" s="62"/>
      <c r="AV24" s="62" t="str">
        <f t="shared" si="9"/>
        <v/>
      </c>
      <c r="AW24" s="58" t="str">
        <f t="shared" si="10"/>
        <v/>
      </c>
      <c r="AX24" s="63" t="str">
        <f t="shared" si="11"/>
        <v/>
      </c>
      <c r="AY24" s="59" t="str">
        <f t="shared" si="12"/>
        <v/>
      </c>
      <c r="AZ24" s="59" t="str">
        <f t="shared" si="13"/>
        <v/>
      </c>
      <c r="BA24" s="124" t="str">
        <f t="shared" si="14"/>
        <v/>
      </c>
      <c r="BB24" s="274"/>
      <c r="BC24" s="270"/>
      <c r="BD24" s="73"/>
      <c r="BE24" s="157"/>
    </row>
    <row r="25" spans="1:57" s="5" customFormat="1" ht="24.75" customHeight="1" x14ac:dyDescent="0.2">
      <c r="A25" s="156"/>
      <c r="B25" s="73"/>
      <c r="C25" s="73"/>
      <c r="D25" s="157"/>
      <c r="E25" s="165"/>
      <c r="F25" s="161"/>
      <c r="G25" s="53"/>
      <c r="H25" s="53"/>
      <c r="I25" s="52"/>
      <c r="J25" s="3"/>
      <c r="K25" s="66"/>
      <c r="L25" s="150"/>
      <c r="M25" s="145" t="s">
        <v>156</v>
      </c>
      <c r="N25" s="188" t="s">
        <v>180</v>
      </c>
      <c r="O25" s="71"/>
      <c r="P25" s="144" t="str">
        <f t="shared" si="2"/>
        <v/>
      </c>
      <c r="Q25" s="151"/>
      <c r="R25" s="55"/>
      <c r="S25" s="142"/>
      <c r="T25" s="145"/>
      <c r="U25" s="144"/>
      <c r="V25" s="56"/>
      <c r="W25" s="57"/>
      <c r="X25" s="103"/>
      <c r="Y25" s="105"/>
      <c r="Z25" s="56"/>
      <c r="AA25" s="57"/>
      <c r="AB25" s="103"/>
      <c r="AC25" s="105"/>
      <c r="AD25" s="56"/>
      <c r="AE25" s="57"/>
      <c r="AF25" s="103"/>
      <c r="AG25" s="110"/>
      <c r="AH25" s="112" t="str">
        <f t="shared" si="3"/>
        <v/>
      </c>
      <c r="AI25" s="79"/>
      <c r="AJ25" s="80"/>
      <c r="AK25" s="118"/>
      <c r="AL25" s="67"/>
      <c r="AM25" s="58" t="str">
        <f t="shared" si="4"/>
        <v/>
      </c>
      <c r="AN25" s="120" t="str">
        <f t="shared" si="5"/>
        <v/>
      </c>
      <c r="AO25" s="122" t="str">
        <f t="shared" si="6"/>
        <v/>
      </c>
      <c r="AP25" s="60" t="str">
        <f t="shared" si="7"/>
        <v/>
      </c>
      <c r="AQ25" s="124" t="str">
        <f t="shared" si="8"/>
        <v/>
      </c>
      <c r="AR25" s="134"/>
      <c r="AS25" s="136"/>
      <c r="AT25" s="69"/>
      <c r="AU25" s="62"/>
      <c r="AV25" s="62" t="str">
        <f t="shared" si="9"/>
        <v/>
      </c>
      <c r="AW25" s="58" t="str">
        <f t="shared" si="10"/>
        <v/>
      </c>
      <c r="AX25" s="63" t="str">
        <f t="shared" si="11"/>
        <v/>
      </c>
      <c r="AY25" s="59" t="str">
        <f t="shared" si="12"/>
        <v/>
      </c>
      <c r="AZ25" s="59" t="str">
        <f t="shared" si="13"/>
        <v/>
      </c>
      <c r="BA25" s="124" t="str">
        <f t="shared" si="14"/>
        <v/>
      </c>
      <c r="BB25" s="274"/>
      <c r="BC25" s="270"/>
      <c r="BD25" s="73"/>
      <c r="BE25" s="157"/>
    </row>
    <row r="26" spans="1:57" s="5" customFormat="1" ht="24.75" customHeight="1" x14ac:dyDescent="0.2">
      <c r="A26" s="156"/>
      <c r="B26" s="73"/>
      <c r="C26" s="73"/>
      <c r="D26" s="157"/>
      <c r="E26" s="165"/>
      <c r="F26" s="161"/>
      <c r="G26" s="53"/>
      <c r="H26" s="53"/>
      <c r="I26" s="52"/>
      <c r="J26" s="3"/>
      <c r="K26" s="66"/>
      <c r="L26" s="150"/>
      <c r="M26" s="145" t="s">
        <v>156</v>
      </c>
      <c r="N26" s="188" t="s">
        <v>180</v>
      </c>
      <c r="O26" s="71"/>
      <c r="P26" s="144" t="str">
        <f t="shared" si="2"/>
        <v/>
      </c>
      <c r="Q26" s="151"/>
      <c r="R26" s="55"/>
      <c r="S26" s="142"/>
      <c r="T26" s="145"/>
      <c r="U26" s="144"/>
      <c r="V26" s="56"/>
      <c r="W26" s="57"/>
      <c r="X26" s="103"/>
      <c r="Y26" s="105"/>
      <c r="Z26" s="56"/>
      <c r="AA26" s="57"/>
      <c r="AB26" s="103"/>
      <c r="AC26" s="105"/>
      <c r="AD26" s="56"/>
      <c r="AE26" s="57"/>
      <c r="AF26" s="103"/>
      <c r="AG26" s="110"/>
      <c r="AH26" s="112" t="str">
        <f t="shared" si="3"/>
        <v/>
      </c>
      <c r="AI26" s="79"/>
      <c r="AJ26" s="80"/>
      <c r="AK26" s="118"/>
      <c r="AL26" s="67"/>
      <c r="AM26" s="58" t="str">
        <f t="shared" si="4"/>
        <v/>
      </c>
      <c r="AN26" s="120" t="str">
        <f t="shared" si="5"/>
        <v/>
      </c>
      <c r="AO26" s="122" t="str">
        <f t="shared" si="6"/>
        <v/>
      </c>
      <c r="AP26" s="60" t="str">
        <f t="shared" si="7"/>
        <v/>
      </c>
      <c r="AQ26" s="124" t="str">
        <f t="shared" si="8"/>
        <v/>
      </c>
      <c r="AR26" s="134"/>
      <c r="AS26" s="136"/>
      <c r="AT26" s="69"/>
      <c r="AU26" s="62"/>
      <c r="AV26" s="62" t="str">
        <f t="shared" si="9"/>
        <v/>
      </c>
      <c r="AW26" s="58" t="str">
        <f t="shared" si="10"/>
        <v/>
      </c>
      <c r="AX26" s="63" t="str">
        <f t="shared" si="11"/>
        <v/>
      </c>
      <c r="AY26" s="59" t="str">
        <f t="shared" si="12"/>
        <v/>
      </c>
      <c r="AZ26" s="59" t="str">
        <f t="shared" si="13"/>
        <v/>
      </c>
      <c r="BA26" s="124" t="str">
        <f t="shared" si="14"/>
        <v/>
      </c>
      <c r="BB26" s="274"/>
      <c r="BC26" s="270"/>
      <c r="BD26" s="73"/>
      <c r="BE26" s="157"/>
    </row>
    <row r="27" spans="1:57" s="5" customFormat="1" ht="24.75" customHeight="1" x14ac:dyDescent="0.2">
      <c r="A27" s="156"/>
      <c r="B27" s="73"/>
      <c r="C27" s="73"/>
      <c r="D27" s="157"/>
      <c r="E27" s="165"/>
      <c r="F27" s="161"/>
      <c r="G27" s="53"/>
      <c r="H27" s="53"/>
      <c r="I27" s="52"/>
      <c r="J27" s="3"/>
      <c r="K27" s="66"/>
      <c r="L27" s="150"/>
      <c r="M27" s="145" t="s">
        <v>156</v>
      </c>
      <c r="N27" s="188" t="s">
        <v>180</v>
      </c>
      <c r="O27" s="71"/>
      <c r="P27" s="144" t="str">
        <f t="shared" si="2"/>
        <v/>
      </c>
      <c r="Q27" s="151"/>
      <c r="R27" s="55"/>
      <c r="S27" s="142"/>
      <c r="T27" s="145"/>
      <c r="U27" s="144"/>
      <c r="V27" s="56"/>
      <c r="W27" s="57"/>
      <c r="X27" s="103"/>
      <c r="Y27" s="105"/>
      <c r="Z27" s="56"/>
      <c r="AA27" s="57"/>
      <c r="AB27" s="103"/>
      <c r="AC27" s="105"/>
      <c r="AD27" s="56"/>
      <c r="AE27" s="57"/>
      <c r="AF27" s="103"/>
      <c r="AG27" s="110"/>
      <c r="AH27" s="112" t="str">
        <f t="shared" si="3"/>
        <v/>
      </c>
      <c r="AI27" s="79"/>
      <c r="AJ27" s="80"/>
      <c r="AK27" s="118"/>
      <c r="AL27" s="67"/>
      <c r="AM27" s="58" t="str">
        <f t="shared" si="4"/>
        <v/>
      </c>
      <c r="AN27" s="120" t="str">
        <f t="shared" si="5"/>
        <v/>
      </c>
      <c r="AO27" s="122" t="str">
        <f t="shared" si="6"/>
        <v/>
      </c>
      <c r="AP27" s="60" t="str">
        <f t="shared" si="7"/>
        <v/>
      </c>
      <c r="AQ27" s="124" t="str">
        <f t="shared" si="8"/>
        <v/>
      </c>
      <c r="AR27" s="134"/>
      <c r="AS27" s="136"/>
      <c r="AT27" s="69"/>
      <c r="AU27" s="62"/>
      <c r="AV27" s="62" t="str">
        <f t="shared" si="9"/>
        <v/>
      </c>
      <c r="AW27" s="58" t="str">
        <f t="shared" si="10"/>
        <v/>
      </c>
      <c r="AX27" s="63" t="str">
        <f t="shared" si="11"/>
        <v/>
      </c>
      <c r="AY27" s="59" t="str">
        <f t="shared" si="12"/>
        <v/>
      </c>
      <c r="AZ27" s="59" t="str">
        <f t="shared" si="13"/>
        <v/>
      </c>
      <c r="BA27" s="124" t="str">
        <f t="shared" si="14"/>
        <v/>
      </c>
      <c r="BB27" s="274"/>
      <c r="BC27" s="270"/>
      <c r="BD27" s="73"/>
      <c r="BE27" s="157"/>
    </row>
    <row r="28" spans="1:57" s="5" customFormat="1" ht="24.75" customHeight="1" x14ac:dyDescent="0.2">
      <c r="A28" s="156"/>
      <c r="B28" s="73"/>
      <c r="C28" s="73"/>
      <c r="D28" s="157"/>
      <c r="E28" s="165"/>
      <c r="F28" s="161"/>
      <c r="G28" s="53"/>
      <c r="H28" s="53"/>
      <c r="I28" s="52"/>
      <c r="J28" s="3"/>
      <c r="K28" s="66"/>
      <c r="L28" s="150"/>
      <c r="M28" s="145" t="s">
        <v>156</v>
      </c>
      <c r="N28" s="188" t="s">
        <v>180</v>
      </c>
      <c r="O28" s="71"/>
      <c r="P28" s="144" t="str">
        <f t="shared" si="2"/>
        <v/>
      </c>
      <c r="Q28" s="151"/>
      <c r="R28" s="55"/>
      <c r="S28" s="142"/>
      <c r="T28" s="145"/>
      <c r="U28" s="144"/>
      <c r="V28" s="56"/>
      <c r="W28" s="57"/>
      <c r="X28" s="103"/>
      <c r="Y28" s="105"/>
      <c r="Z28" s="56"/>
      <c r="AA28" s="57"/>
      <c r="AB28" s="103"/>
      <c r="AC28" s="105"/>
      <c r="AD28" s="56"/>
      <c r="AE28" s="57"/>
      <c r="AF28" s="103"/>
      <c r="AG28" s="110"/>
      <c r="AH28" s="112" t="str">
        <f t="shared" si="3"/>
        <v/>
      </c>
      <c r="AI28" s="79"/>
      <c r="AJ28" s="80"/>
      <c r="AK28" s="118"/>
      <c r="AL28" s="67"/>
      <c r="AM28" s="58" t="str">
        <f t="shared" si="4"/>
        <v/>
      </c>
      <c r="AN28" s="120" t="str">
        <f t="shared" si="5"/>
        <v/>
      </c>
      <c r="AO28" s="122" t="str">
        <f t="shared" si="6"/>
        <v/>
      </c>
      <c r="AP28" s="60" t="str">
        <f t="shared" si="7"/>
        <v/>
      </c>
      <c r="AQ28" s="124" t="str">
        <f t="shared" si="8"/>
        <v/>
      </c>
      <c r="AR28" s="133"/>
      <c r="AS28" s="136"/>
      <c r="AT28" s="69"/>
      <c r="AU28" s="62"/>
      <c r="AV28" s="62" t="str">
        <f t="shared" si="9"/>
        <v/>
      </c>
      <c r="AW28" s="58" t="str">
        <f t="shared" si="10"/>
        <v/>
      </c>
      <c r="AX28" s="63" t="str">
        <f t="shared" si="11"/>
        <v/>
      </c>
      <c r="AY28" s="59" t="str">
        <f t="shared" si="12"/>
        <v/>
      </c>
      <c r="AZ28" s="59" t="str">
        <f t="shared" si="13"/>
        <v/>
      </c>
      <c r="BA28" s="124" t="str">
        <f t="shared" si="14"/>
        <v/>
      </c>
      <c r="BB28" s="274"/>
      <c r="BC28" s="270"/>
      <c r="BD28" s="73"/>
      <c r="BE28" s="157"/>
    </row>
    <row r="29" spans="1:57" s="5" customFormat="1" ht="24.75" customHeight="1" x14ac:dyDescent="0.2">
      <c r="A29" s="156"/>
      <c r="B29" s="73"/>
      <c r="C29" s="73"/>
      <c r="D29" s="157"/>
      <c r="E29" s="165"/>
      <c r="F29" s="161"/>
      <c r="G29" s="53"/>
      <c r="H29" s="53"/>
      <c r="I29" s="52"/>
      <c r="J29" s="3"/>
      <c r="K29" s="66"/>
      <c r="L29" s="150"/>
      <c r="M29" s="145" t="s">
        <v>156</v>
      </c>
      <c r="N29" s="188" t="s">
        <v>180</v>
      </c>
      <c r="O29" s="71"/>
      <c r="P29" s="144" t="str">
        <f t="shared" si="2"/>
        <v/>
      </c>
      <c r="Q29" s="151"/>
      <c r="R29" s="55"/>
      <c r="S29" s="142"/>
      <c r="T29" s="145"/>
      <c r="U29" s="144"/>
      <c r="V29" s="56"/>
      <c r="W29" s="57"/>
      <c r="X29" s="103"/>
      <c r="Y29" s="105"/>
      <c r="Z29" s="56"/>
      <c r="AA29" s="57"/>
      <c r="AB29" s="103"/>
      <c r="AC29" s="105"/>
      <c r="AD29" s="56"/>
      <c r="AE29" s="57"/>
      <c r="AF29" s="103"/>
      <c r="AG29" s="110"/>
      <c r="AH29" s="112" t="str">
        <f t="shared" si="3"/>
        <v/>
      </c>
      <c r="AI29" s="79"/>
      <c r="AJ29" s="80"/>
      <c r="AK29" s="118"/>
      <c r="AL29" s="67"/>
      <c r="AM29" s="58" t="str">
        <f t="shared" si="4"/>
        <v/>
      </c>
      <c r="AN29" s="120" t="str">
        <f t="shared" si="5"/>
        <v/>
      </c>
      <c r="AO29" s="122" t="str">
        <f t="shared" si="6"/>
        <v/>
      </c>
      <c r="AP29" s="60" t="str">
        <f t="shared" si="7"/>
        <v/>
      </c>
      <c r="AQ29" s="124" t="str">
        <f t="shared" si="8"/>
        <v/>
      </c>
      <c r="AR29" s="133"/>
      <c r="AS29" s="136"/>
      <c r="AT29" s="69"/>
      <c r="AU29" s="62"/>
      <c r="AV29" s="62" t="str">
        <f t="shared" si="9"/>
        <v/>
      </c>
      <c r="AW29" s="58" t="str">
        <f t="shared" si="10"/>
        <v/>
      </c>
      <c r="AX29" s="63" t="str">
        <f t="shared" si="11"/>
        <v/>
      </c>
      <c r="AY29" s="59" t="str">
        <f t="shared" si="12"/>
        <v/>
      </c>
      <c r="AZ29" s="59" t="str">
        <f t="shared" si="13"/>
        <v/>
      </c>
      <c r="BA29" s="124" t="str">
        <f t="shared" si="14"/>
        <v/>
      </c>
      <c r="BB29" s="274"/>
      <c r="BC29" s="270"/>
      <c r="BD29" s="73"/>
      <c r="BE29" s="157"/>
    </row>
    <row r="30" spans="1:57" s="5" customFormat="1" ht="24.75" customHeight="1" x14ac:dyDescent="0.2">
      <c r="A30" s="156"/>
      <c r="B30" s="73"/>
      <c r="C30" s="73"/>
      <c r="D30" s="157"/>
      <c r="E30" s="165"/>
      <c r="F30" s="161"/>
      <c r="G30" s="53"/>
      <c r="H30" s="53"/>
      <c r="I30" s="52"/>
      <c r="J30" s="3"/>
      <c r="K30" s="66"/>
      <c r="L30" s="150"/>
      <c r="M30" s="145" t="s">
        <v>156</v>
      </c>
      <c r="N30" s="188" t="s">
        <v>180</v>
      </c>
      <c r="O30" s="71"/>
      <c r="P30" s="144" t="str">
        <f t="shared" si="2"/>
        <v/>
      </c>
      <c r="Q30" s="151"/>
      <c r="R30" s="55"/>
      <c r="S30" s="142"/>
      <c r="T30" s="145"/>
      <c r="U30" s="144"/>
      <c r="V30" s="56"/>
      <c r="W30" s="57"/>
      <c r="X30" s="103"/>
      <c r="Y30" s="105"/>
      <c r="Z30" s="56"/>
      <c r="AA30" s="57"/>
      <c r="AB30" s="103"/>
      <c r="AC30" s="105"/>
      <c r="AD30" s="56"/>
      <c r="AE30" s="57"/>
      <c r="AF30" s="103"/>
      <c r="AG30" s="110"/>
      <c r="AH30" s="112" t="str">
        <f t="shared" si="3"/>
        <v/>
      </c>
      <c r="AI30" s="79"/>
      <c r="AJ30" s="80"/>
      <c r="AK30" s="118"/>
      <c r="AL30" s="67"/>
      <c r="AM30" s="58" t="str">
        <f t="shared" si="4"/>
        <v/>
      </c>
      <c r="AN30" s="120" t="str">
        <f t="shared" si="5"/>
        <v/>
      </c>
      <c r="AO30" s="122" t="str">
        <f t="shared" si="6"/>
        <v/>
      </c>
      <c r="AP30" s="60" t="str">
        <f t="shared" si="7"/>
        <v/>
      </c>
      <c r="AQ30" s="124" t="str">
        <f t="shared" si="8"/>
        <v/>
      </c>
      <c r="AR30" s="133"/>
      <c r="AS30" s="136"/>
      <c r="AT30" s="69"/>
      <c r="AU30" s="62"/>
      <c r="AV30" s="62" t="str">
        <f t="shared" si="9"/>
        <v/>
      </c>
      <c r="AW30" s="58" t="str">
        <f t="shared" si="10"/>
        <v/>
      </c>
      <c r="AX30" s="63" t="str">
        <f t="shared" si="11"/>
        <v/>
      </c>
      <c r="AY30" s="59" t="str">
        <f t="shared" si="12"/>
        <v/>
      </c>
      <c r="AZ30" s="59" t="str">
        <f t="shared" si="13"/>
        <v/>
      </c>
      <c r="BA30" s="124" t="str">
        <f t="shared" si="14"/>
        <v/>
      </c>
      <c r="BB30" s="274"/>
      <c r="BC30" s="270"/>
      <c r="BD30" s="73"/>
      <c r="BE30" s="157"/>
    </row>
    <row r="31" spans="1:57" s="5" customFormat="1" ht="24.75" customHeight="1" x14ac:dyDescent="0.2">
      <c r="A31" s="156"/>
      <c r="B31" s="73"/>
      <c r="C31" s="73"/>
      <c r="D31" s="157"/>
      <c r="E31" s="165"/>
      <c r="F31" s="161"/>
      <c r="G31" s="53"/>
      <c r="H31" s="53"/>
      <c r="I31" s="52"/>
      <c r="J31" s="3"/>
      <c r="K31" s="66"/>
      <c r="L31" s="150"/>
      <c r="M31" s="145" t="s">
        <v>156</v>
      </c>
      <c r="N31" s="188" t="s">
        <v>180</v>
      </c>
      <c r="O31" s="71"/>
      <c r="P31" s="144" t="str">
        <f t="shared" si="2"/>
        <v/>
      </c>
      <c r="Q31" s="151"/>
      <c r="R31" s="55"/>
      <c r="S31" s="142"/>
      <c r="T31" s="145"/>
      <c r="U31" s="144"/>
      <c r="V31" s="56"/>
      <c r="W31" s="57"/>
      <c r="X31" s="103"/>
      <c r="Y31" s="105"/>
      <c r="Z31" s="56"/>
      <c r="AA31" s="57"/>
      <c r="AB31" s="103"/>
      <c r="AC31" s="105"/>
      <c r="AD31" s="56"/>
      <c r="AE31" s="57"/>
      <c r="AF31" s="103"/>
      <c r="AG31" s="110"/>
      <c r="AH31" s="112" t="str">
        <f t="shared" si="3"/>
        <v/>
      </c>
      <c r="AI31" s="79"/>
      <c r="AJ31" s="80"/>
      <c r="AK31" s="118"/>
      <c r="AL31" s="67"/>
      <c r="AM31" s="58" t="str">
        <f t="shared" si="4"/>
        <v/>
      </c>
      <c r="AN31" s="120" t="str">
        <f t="shared" si="5"/>
        <v/>
      </c>
      <c r="AO31" s="122" t="str">
        <f t="shared" si="6"/>
        <v/>
      </c>
      <c r="AP31" s="60" t="str">
        <f t="shared" si="7"/>
        <v/>
      </c>
      <c r="AQ31" s="124" t="str">
        <f t="shared" si="8"/>
        <v/>
      </c>
      <c r="AR31" s="133"/>
      <c r="AS31" s="136"/>
      <c r="AT31" s="69"/>
      <c r="AU31" s="62"/>
      <c r="AV31" s="62" t="str">
        <f t="shared" si="9"/>
        <v/>
      </c>
      <c r="AW31" s="58" t="str">
        <f t="shared" si="10"/>
        <v/>
      </c>
      <c r="AX31" s="63" t="str">
        <f t="shared" si="11"/>
        <v/>
      </c>
      <c r="AY31" s="59" t="str">
        <f t="shared" si="12"/>
        <v/>
      </c>
      <c r="AZ31" s="59" t="str">
        <f t="shared" si="13"/>
        <v/>
      </c>
      <c r="BA31" s="124" t="str">
        <f t="shared" si="14"/>
        <v/>
      </c>
      <c r="BB31" s="274"/>
      <c r="BC31" s="270"/>
      <c r="BD31" s="73"/>
      <c r="BE31" s="157"/>
    </row>
    <row r="32" spans="1:57" s="5" customFormat="1" ht="24.75" customHeight="1" x14ac:dyDescent="0.2">
      <c r="A32" s="156"/>
      <c r="B32" s="73"/>
      <c r="C32" s="73"/>
      <c r="D32" s="157"/>
      <c r="E32" s="165"/>
      <c r="F32" s="161"/>
      <c r="G32" s="53"/>
      <c r="H32" s="53"/>
      <c r="I32" s="52"/>
      <c r="J32" s="3"/>
      <c r="K32" s="66"/>
      <c r="L32" s="150"/>
      <c r="M32" s="145" t="s">
        <v>156</v>
      </c>
      <c r="N32" s="188" t="s">
        <v>180</v>
      </c>
      <c r="O32" s="71"/>
      <c r="P32" s="144" t="str">
        <f t="shared" si="2"/>
        <v/>
      </c>
      <c r="Q32" s="151"/>
      <c r="R32" s="55"/>
      <c r="S32" s="142"/>
      <c r="T32" s="145"/>
      <c r="U32" s="144"/>
      <c r="V32" s="56"/>
      <c r="W32" s="57"/>
      <c r="X32" s="103"/>
      <c r="Y32" s="105"/>
      <c r="Z32" s="56"/>
      <c r="AA32" s="57"/>
      <c r="AB32" s="103"/>
      <c r="AC32" s="105"/>
      <c r="AD32" s="56"/>
      <c r="AE32" s="57"/>
      <c r="AF32" s="103"/>
      <c r="AG32" s="110"/>
      <c r="AH32" s="112" t="str">
        <f t="shared" si="3"/>
        <v/>
      </c>
      <c r="AI32" s="79"/>
      <c r="AJ32" s="80"/>
      <c r="AK32" s="118"/>
      <c r="AL32" s="67"/>
      <c r="AM32" s="58" t="str">
        <f t="shared" si="4"/>
        <v/>
      </c>
      <c r="AN32" s="120" t="str">
        <f t="shared" si="5"/>
        <v/>
      </c>
      <c r="AO32" s="122" t="str">
        <f t="shared" si="6"/>
        <v/>
      </c>
      <c r="AP32" s="60" t="str">
        <f t="shared" si="7"/>
        <v/>
      </c>
      <c r="AQ32" s="124" t="str">
        <f t="shared" si="8"/>
        <v/>
      </c>
      <c r="AR32" s="133"/>
      <c r="AS32" s="136"/>
      <c r="AT32" s="69"/>
      <c r="AU32" s="62"/>
      <c r="AV32" s="62" t="str">
        <f t="shared" si="9"/>
        <v/>
      </c>
      <c r="AW32" s="58" t="str">
        <f t="shared" si="10"/>
        <v/>
      </c>
      <c r="AX32" s="63" t="str">
        <f t="shared" si="11"/>
        <v/>
      </c>
      <c r="AY32" s="59" t="str">
        <f t="shared" si="12"/>
        <v/>
      </c>
      <c r="AZ32" s="59" t="str">
        <f t="shared" si="13"/>
        <v/>
      </c>
      <c r="BA32" s="124" t="str">
        <f t="shared" si="14"/>
        <v/>
      </c>
      <c r="BB32" s="274"/>
      <c r="BC32" s="270"/>
      <c r="BD32" s="73"/>
      <c r="BE32" s="157"/>
    </row>
    <row r="33" spans="1:57" s="5" customFormat="1" ht="24.75" customHeight="1" x14ac:dyDescent="0.2">
      <c r="A33" s="156"/>
      <c r="B33" s="73"/>
      <c r="C33" s="73"/>
      <c r="D33" s="157"/>
      <c r="E33" s="165"/>
      <c r="F33" s="161"/>
      <c r="G33" s="53"/>
      <c r="H33" s="53"/>
      <c r="I33" s="52"/>
      <c r="J33" s="3"/>
      <c r="K33" s="66"/>
      <c r="L33" s="150"/>
      <c r="M33" s="145" t="s">
        <v>156</v>
      </c>
      <c r="N33" s="188" t="s">
        <v>180</v>
      </c>
      <c r="O33" s="71"/>
      <c r="P33" s="144" t="str">
        <f t="shared" si="2"/>
        <v/>
      </c>
      <c r="Q33" s="151"/>
      <c r="R33" s="55"/>
      <c r="S33" s="142"/>
      <c r="T33" s="145"/>
      <c r="U33" s="144"/>
      <c r="V33" s="56"/>
      <c r="W33" s="57"/>
      <c r="X33" s="103"/>
      <c r="Y33" s="105"/>
      <c r="Z33" s="56"/>
      <c r="AA33" s="57"/>
      <c r="AB33" s="103"/>
      <c r="AC33" s="105"/>
      <c r="AD33" s="56"/>
      <c r="AE33" s="57"/>
      <c r="AF33" s="103"/>
      <c r="AG33" s="110"/>
      <c r="AH33" s="112" t="str">
        <f t="shared" si="3"/>
        <v/>
      </c>
      <c r="AI33" s="79"/>
      <c r="AJ33" s="80"/>
      <c r="AK33" s="118"/>
      <c r="AL33" s="67"/>
      <c r="AM33" s="58" t="str">
        <f t="shared" si="4"/>
        <v/>
      </c>
      <c r="AN33" s="120" t="str">
        <f t="shared" si="5"/>
        <v/>
      </c>
      <c r="AO33" s="122" t="str">
        <f t="shared" si="6"/>
        <v/>
      </c>
      <c r="AP33" s="60" t="str">
        <f t="shared" si="7"/>
        <v/>
      </c>
      <c r="AQ33" s="124" t="str">
        <f t="shared" si="8"/>
        <v/>
      </c>
      <c r="AR33" s="133"/>
      <c r="AS33" s="136"/>
      <c r="AT33" s="69"/>
      <c r="AU33" s="62"/>
      <c r="AV33" s="62" t="str">
        <f t="shared" si="9"/>
        <v/>
      </c>
      <c r="AW33" s="58" t="str">
        <f t="shared" si="10"/>
        <v/>
      </c>
      <c r="AX33" s="63" t="str">
        <f t="shared" si="11"/>
        <v/>
      </c>
      <c r="AY33" s="59" t="str">
        <f t="shared" si="12"/>
        <v/>
      </c>
      <c r="AZ33" s="59" t="str">
        <f t="shared" si="13"/>
        <v/>
      </c>
      <c r="BA33" s="124" t="str">
        <f t="shared" si="14"/>
        <v/>
      </c>
      <c r="BB33" s="274"/>
      <c r="BC33" s="270"/>
      <c r="BD33" s="73"/>
      <c r="BE33" s="157"/>
    </row>
    <row r="34" spans="1:57" s="5" customFormat="1" ht="24.75" customHeight="1" x14ac:dyDescent="0.2">
      <c r="A34" s="156"/>
      <c r="B34" s="73"/>
      <c r="C34" s="73"/>
      <c r="D34" s="157"/>
      <c r="E34" s="165"/>
      <c r="F34" s="161"/>
      <c r="G34" s="53"/>
      <c r="H34" s="53"/>
      <c r="I34" s="52"/>
      <c r="J34" s="3"/>
      <c r="K34" s="66"/>
      <c r="L34" s="150"/>
      <c r="M34" s="145" t="s">
        <v>156</v>
      </c>
      <c r="N34" s="188" t="s">
        <v>180</v>
      </c>
      <c r="O34" s="71"/>
      <c r="P34" s="144" t="str">
        <f t="shared" si="2"/>
        <v/>
      </c>
      <c r="Q34" s="151"/>
      <c r="R34" s="55"/>
      <c r="S34" s="142"/>
      <c r="T34" s="145"/>
      <c r="U34" s="144"/>
      <c r="V34" s="56"/>
      <c r="W34" s="57"/>
      <c r="X34" s="103"/>
      <c r="Y34" s="105"/>
      <c r="Z34" s="56"/>
      <c r="AA34" s="57"/>
      <c r="AB34" s="103"/>
      <c r="AC34" s="105"/>
      <c r="AD34" s="56"/>
      <c r="AE34" s="57"/>
      <c r="AF34" s="103"/>
      <c r="AG34" s="110"/>
      <c r="AH34" s="112" t="str">
        <f t="shared" si="3"/>
        <v/>
      </c>
      <c r="AI34" s="79"/>
      <c r="AJ34" s="80"/>
      <c r="AK34" s="118"/>
      <c r="AL34" s="67"/>
      <c r="AM34" s="58" t="str">
        <f t="shared" si="4"/>
        <v/>
      </c>
      <c r="AN34" s="120" t="str">
        <f t="shared" si="5"/>
        <v/>
      </c>
      <c r="AO34" s="122" t="str">
        <f t="shared" si="6"/>
        <v/>
      </c>
      <c r="AP34" s="60" t="str">
        <f t="shared" si="7"/>
        <v/>
      </c>
      <c r="AQ34" s="124" t="str">
        <f t="shared" si="8"/>
        <v/>
      </c>
      <c r="AR34" s="133"/>
      <c r="AS34" s="136"/>
      <c r="AT34" s="69"/>
      <c r="AU34" s="62"/>
      <c r="AV34" s="62" t="str">
        <f t="shared" si="9"/>
        <v/>
      </c>
      <c r="AW34" s="58" t="str">
        <f t="shared" si="10"/>
        <v/>
      </c>
      <c r="AX34" s="63" t="str">
        <f t="shared" si="11"/>
        <v/>
      </c>
      <c r="AY34" s="59" t="str">
        <f t="shared" si="12"/>
        <v/>
      </c>
      <c r="AZ34" s="59" t="str">
        <f t="shared" si="13"/>
        <v/>
      </c>
      <c r="BA34" s="124" t="str">
        <f t="shared" si="14"/>
        <v/>
      </c>
      <c r="BB34" s="274"/>
      <c r="BC34" s="270"/>
      <c r="BD34" s="73"/>
      <c r="BE34" s="157"/>
    </row>
    <row r="35" spans="1:57" s="5" customFormat="1" ht="24.75" customHeight="1" x14ac:dyDescent="0.2">
      <c r="A35" s="156"/>
      <c r="B35" s="73"/>
      <c r="C35" s="73"/>
      <c r="D35" s="157"/>
      <c r="E35" s="165"/>
      <c r="F35" s="161"/>
      <c r="G35" s="53"/>
      <c r="H35" s="53"/>
      <c r="I35" s="52"/>
      <c r="J35" s="3"/>
      <c r="K35" s="66"/>
      <c r="L35" s="150"/>
      <c r="M35" s="145" t="s">
        <v>156</v>
      </c>
      <c r="N35" s="188" t="s">
        <v>180</v>
      </c>
      <c r="O35" s="71"/>
      <c r="P35" s="144" t="str">
        <f t="shared" si="2"/>
        <v/>
      </c>
      <c r="Q35" s="151"/>
      <c r="R35" s="55"/>
      <c r="S35" s="142"/>
      <c r="T35" s="145"/>
      <c r="U35" s="144"/>
      <c r="V35" s="56"/>
      <c r="W35" s="57"/>
      <c r="X35" s="103"/>
      <c r="Y35" s="105"/>
      <c r="Z35" s="56"/>
      <c r="AA35" s="57"/>
      <c r="AB35" s="103"/>
      <c r="AC35" s="105"/>
      <c r="AD35" s="56"/>
      <c r="AE35" s="57"/>
      <c r="AF35" s="103"/>
      <c r="AG35" s="110"/>
      <c r="AH35" s="112" t="str">
        <f t="shared" si="3"/>
        <v/>
      </c>
      <c r="AI35" s="79"/>
      <c r="AJ35" s="80"/>
      <c r="AK35" s="118"/>
      <c r="AL35" s="67"/>
      <c r="AM35" s="58" t="str">
        <f t="shared" si="4"/>
        <v/>
      </c>
      <c r="AN35" s="120" t="str">
        <f t="shared" si="5"/>
        <v/>
      </c>
      <c r="AO35" s="122" t="str">
        <f t="shared" si="6"/>
        <v/>
      </c>
      <c r="AP35" s="60" t="str">
        <f t="shared" si="7"/>
        <v/>
      </c>
      <c r="AQ35" s="124" t="str">
        <f t="shared" si="8"/>
        <v/>
      </c>
      <c r="AR35" s="133"/>
      <c r="AS35" s="136"/>
      <c r="AT35" s="69"/>
      <c r="AU35" s="62"/>
      <c r="AV35" s="62" t="str">
        <f t="shared" si="9"/>
        <v/>
      </c>
      <c r="AW35" s="58" t="str">
        <f t="shared" si="10"/>
        <v/>
      </c>
      <c r="AX35" s="63" t="str">
        <f t="shared" si="11"/>
        <v/>
      </c>
      <c r="AY35" s="59" t="str">
        <f t="shared" si="12"/>
        <v/>
      </c>
      <c r="AZ35" s="59" t="str">
        <f t="shared" si="13"/>
        <v/>
      </c>
      <c r="BA35" s="124" t="str">
        <f t="shared" si="14"/>
        <v/>
      </c>
      <c r="BB35" s="274"/>
      <c r="BC35" s="270"/>
      <c r="BD35" s="73"/>
      <c r="BE35" s="157"/>
    </row>
    <row r="36" spans="1:57" s="5" customFormat="1" ht="24.75" customHeight="1" x14ac:dyDescent="0.2">
      <c r="A36" s="156"/>
      <c r="B36" s="73"/>
      <c r="C36" s="73"/>
      <c r="D36" s="157"/>
      <c r="E36" s="165"/>
      <c r="F36" s="161"/>
      <c r="G36" s="53"/>
      <c r="H36" s="53"/>
      <c r="I36" s="52"/>
      <c r="J36" s="3"/>
      <c r="K36" s="66"/>
      <c r="L36" s="150"/>
      <c r="M36" s="145" t="s">
        <v>156</v>
      </c>
      <c r="N36" s="188" t="s">
        <v>180</v>
      </c>
      <c r="O36" s="71"/>
      <c r="P36" s="144" t="str">
        <f t="shared" si="2"/>
        <v/>
      </c>
      <c r="Q36" s="151"/>
      <c r="R36" s="55"/>
      <c r="S36" s="142"/>
      <c r="T36" s="145"/>
      <c r="U36" s="144"/>
      <c r="V36" s="56"/>
      <c r="W36" s="57"/>
      <c r="X36" s="103"/>
      <c r="Y36" s="105"/>
      <c r="Z36" s="56"/>
      <c r="AA36" s="57"/>
      <c r="AB36" s="103"/>
      <c r="AC36" s="105"/>
      <c r="AD36" s="56"/>
      <c r="AE36" s="57"/>
      <c r="AF36" s="103"/>
      <c r="AG36" s="110"/>
      <c r="AH36" s="112" t="str">
        <f t="shared" si="3"/>
        <v/>
      </c>
      <c r="AI36" s="79"/>
      <c r="AJ36" s="80"/>
      <c r="AK36" s="118"/>
      <c r="AL36" s="67"/>
      <c r="AM36" s="58" t="str">
        <f t="shared" si="4"/>
        <v/>
      </c>
      <c r="AN36" s="120" t="str">
        <f t="shared" si="5"/>
        <v/>
      </c>
      <c r="AO36" s="122" t="str">
        <f t="shared" si="6"/>
        <v/>
      </c>
      <c r="AP36" s="60" t="str">
        <f t="shared" si="7"/>
        <v/>
      </c>
      <c r="AQ36" s="124" t="str">
        <f t="shared" si="8"/>
        <v/>
      </c>
      <c r="AR36" s="133"/>
      <c r="AS36" s="136"/>
      <c r="AT36" s="69"/>
      <c r="AU36" s="62"/>
      <c r="AV36" s="62" t="str">
        <f t="shared" si="9"/>
        <v/>
      </c>
      <c r="AW36" s="58" t="str">
        <f t="shared" si="10"/>
        <v/>
      </c>
      <c r="AX36" s="63" t="str">
        <f t="shared" si="11"/>
        <v/>
      </c>
      <c r="AY36" s="59" t="str">
        <f t="shared" si="12"/>
        <v/>
      </c>
      <c r="AZ36" s="59" t="str">
        <f t="shared" si="13"/>
        <v/>
      </c>
      <c r="BA36" s="124" t="str">
        <f t="shared" si="14"/>
        <v/>
      </c>
      <c r="BB36" s="274"/>
      <c r="BC36" s="270"/>
      <c r="BD36" s="73"/>
      <c r="BE36" s="157"/>
    </row>
    <row r="37" spans="1:57" s="5" customFormat="1" ht="24.75" customHeight="1" x14ac:dyDescent="0.2">
      <c r="A37" s="156"/>
      <c r="B37" s="73"/>
      <c r="C37" s="73"/>
      <c r="D37" s="157"/>
      <c r="E37" s="165"/>
      <c r="F37" s="161"/>
      <c r="G37" s="53"/>
      <c r="H37" s="53"/>
      <c r="I37" s="52"/>
      <c r="J37" s="3"/>
      <c r="K37" s="66"/>
      <c r="L37" s="150"/>
      <c r="M37" s="145" t="s">
        <v>156</v>
      </c>
      <c r="N37" s="188" t="s">
        <v>180</v>
      </c>
      <c r="O37" s="71"/>
      <c r="P37" s="144" t="str">
        <f t="shared" si="2"/>
        <v/>
      </c>
      <c r="Q37" s="151"/>
      <c r="R37" s="55"/>
      <c r="S37" s="142"/>
      <c r="T37" s="145"/>
      <c r="U37" s="144"/>
      <c r="V37" s="56"/>
      <c r="W37" s="57"/>
      <c r="X37" s="103"/>
      <c r="Y37" s="105"/>
      <c r="Z37" s="56"/>
      <c r="AA37" s="57"/>
      <c r="AB37" s="103"/>
      <c r="AC37" s="105"/>
      <c r="AD37" s="56"/>
      <c r="AE37" s="57"/>
      <c r="AF37" s="103"/>
      <c r="AG37" s="110"/>
      <c r="AH37" s="112" t="str">
        <f t="shared" si="3"/>
        <v/>
      </c>
      <c r="AI37" s="79"/>
      <c r="AJ37" s="80"/>
      <c r="AK37" s="118"/>
      <c r="AL37" s="67"/>
      <c r="AM37" s="58" t="str">
        <f t="shared" si="4"/>
        <v/>
      </c>
      <c r="AN37" s="120" t="str">
        <f t="shared" si="5"/>
        <v/>
      </c>
      <c r="AO37" s="122" t="str">
        <f t="shared" si="6"/>
        <v/>
      </c>
      <c r="AP37" s="60" t="str">
        <f t="shared" si="7"/>
        <v/>
      </c>
      <c r="AQ37" s="124" t="str">
        <f t="shared" si="8"/>
        <v/>
      </c>
      <c r="AR37" s="133"/>
      <c r="AS37" s="136"/>
      <c r="AT37" s="69"/>
      <c r="AU37" s="62"/>
      <c r="AV37" s="62" t="str">
        <f t="shared" si="9"/>
        <v/>
      </c>
      <c r="AW37" s="58" t="str">
        <f t="shared" si="10"/>
        <v/>
      </c>
      <c r="AX37" s="63" t="str">
        <f t="shared" si="11"/>
        <v/>
      </c>
      <c r="AY37" s="59" t="str">
        <f t="shared" si="12"/>
        <v/>
      </c>
      <c r="AZ37" s="59" t="str">
        <f t="shared" si="13"/>
        <v/>
      </c>
      <c r="BA37" s="124" t="str">
        <f t="shared" si="14"/>
        <v/>
      </c>
      <c r="BB37" s="274"/>
      <c r="BC37" s="270"/>
      <c r="BD37" s="73"/>
      <c r="BE37" s="157"/>
    </row>
    <row r="38" spans="1:57" s="5" customFormat="1" ht="24.75" customHeight="1" x14ac:dyDescent="0.2">
      <c r="A38" s="156"/>
      <c r="B38" s="73"/>
      <c r="C38" s="73"/>
      <c r="D38" s="157"/>
      <c r="E38" s="165"/>
      <c r="F38" s="161"/>
      <c r="G38" s="53"/>
      <c r="H38" s="53"/>
      <c r="I38" s="52"/>
      <c r="J38" s="3"/>
      <c r="K38" s="66"/>
      <c r="L38" s="150"/>
      <c r="M38" s="145" t="s">
        <v>156</v>
      </c>
      <c r="N38" s="188" t="s">
        <v>180</v>
      </c>
      <c r="O38" s="71"/>
      <c r="P38" s="144" t="str">
        <f t="shared" si="2"/>
        <v/>
      </c>
      <c r="Q38" s="151"/>
      <c r="R38" s="55"/>
      <c r="S38" s="142"/>
      <c r="T38" s="145"/>
      <c r="U38" s="144"/>
      <c r="V38" s="56"/>
      <c r="W38" s="57"/>
      <c r="X38" s="103"/>
      <c r="Y38" s="105"/>
      <c r="Z38" s="56"/>
      <c r="AA38" s="57"/>
      <c r="AB38" s="103"/>
      <c r="AC38" s="105"/>
      <c r="AD38" s="56"/>
      <c r="AE38" s="57"/>
      <c r="AF38" s="103"/>
      <c r="AG38" s="110"/>
      <c r="AH38" s="112" t="str">
        <f t="shared" si="3"/>
        <v/>
      </c>
      <c r="AI38" s="79"/>
      <c r="AJ38" s="80"/>
      <c r="AK38" s="118"/>
      <c r="AL38" s="67"/>
      <c r="AM38" s="58" t="str">
        <f t="shared" si="4"/>
        <v/>
      </c>
      <c r="AN38" s="120" t="str">
        <f t="shared" si="5"/>
        <v/>
      </c>
      <c r="AO38" s="122" t="str">
        <f t="shared" si="6"/>
        <v/>
      </c>
      <c r="AP38" s="60" t="str">
        <f t="shared" si="7"/>
        <v/>
      </c>
      <c r="AQ38" s="124" t="str">
        <f t="shared" si="8"/>
        <v/>
      </c>
      <c r="AR38" s="133"/>
      <c r="AS38" s="136"/>
      <c r="AT38" s="69"/>
      <c r="AU38" s="62"/>
      <c r="AV38" s="62" t="str">
        <f t="shared" si="9"/>
        <v/>
      </c>
      <c r="AW38" s="58" t="str">
        <f t="shared" si="10"/>
        <v/>
      </c>
      <c r="AX38" s="63" t="str">
        <f t="shared" si="11"/>
        <v/>
      </c>
      <c r="AY38" s="59" t="str">
        <f t="shared" si="12"/>
        <v/>
      </c>
      <c r="AZ38" s="59" t="str">
        <f t="shared" si="13"/>
        <v/>
      </c>
      <c r="BA38" s="124" t="str">
        <f t="shared" si="14"/>
        <v/>
      </c>
      <c r="BB38" s="274"/>
      <c r="BC38" s="270"/>
      <c r="BD38" s="73"/>
      <c r="BE38" s="157"/>
    </row>
    <row r="39" spans="1:57" s="5" customFormat="1" ht="24.75" customHeight="1" x14ac:dyDescent="0.2">
      <c r="A39" s="156"/>
      <c r="B39" s="73"/>
      <c r="C39" s="73"/>
      <c r="D39" s="157"/>
      <c r="E39" s="165"/>
      <c r="F39" s="161"/>
      <c r="G39" s="53"/>
      <c r="H39" s="53"/>
      <c r="I39" s="52"/>
      <c r="J39" s="3"/>
      <c r="K39" s="66"/>
      <c r="L39" s="150"/>
      <c r="M39" s="145" t="s">
        <v>156</v>
      </c>
      <c r="N39" s="188" t="s">
        <v>180</v>
      </c>
      <c r="O39" s="71"/>
      <c r="P39" s="144" t="str">
        <f t="shared" si="2"/>
        <v/>
      </c>
      <c r="Q39" s="151"/>
      <c r="R39" s="55"/>
      <c r="S39" s="142"/>
      <c r="T39" s="145"/>
      <c r="U39" s="144"/>
      <c r="V39" s="56"/>
      <c r="W39" s="57"/>
      <c r="X39" s="103"/>
      <c r="Y39" s="105"/>
      <c r="Z39" s="56"/>
      <c r="AA39" s="57"/>
      <c r="AB39" s="103"/>
      <c r="AC39" s="105"/>
      <c r="AD39" s="56"/>
      <c r="AE39" s="57"/>
      <c r="AF39" s="103"/>
      <c r="AG39" s="110"/>
      <c r="AH39" s="112" t="str">
        <f t="shared" si="3"/>
        <v/>
      </c>
      <c r="AI39" s="79"/>
      <c r="AJ39" s="80"/>
      <c r="AK39" s="118"/>
      <c r="AL39" s="67"/>
      <c r="AM39" s="58" t="str">
        <f t="shared" si="4"/>
        <v/>
      </c>
      <c r="AN39" s="120" t="str">
        <f t="shared" si="5"/>
        <v/>
      </c>
      <c r="AO39" s="122" t="str">
        <f t="shared" si="6"/>
        <v/>
      </c>
      <c r="AP39" s="60" t="str">
        <f t="shared" si="7"/>
        <v/>
      </c>
      <c r="AQ39" s="124" t="str">
        <f t="shared" si="8"/>
        <v/>
      </c>
      <c r="AR39" s="133"/>
      <c r="AS39" s="136"/>
      <c r="AT39" s="69"/>
      <c r="AU39" s="62"/>
      <c r="AV39" s="62" t="str">
        <f t="shared" si="9"/>
        <v/>
      </c>
      <c r="AW39" s="58" t="str">
        <f t="shared" si="10"/>
        <v/>
      </c>
      <c r="AX39" s="63" t="str">
        <f t="shared" si="11"/>
        <v/>
      </c>
      <c r="AY39" s="59" t="str">
        <f t="shared" si="12"/>
        <v/>
      </c>
      <c r="AZ39" s="59" t="str">
        <f t="shared" si="13"/>
        <v/>
      </c>
      <c r="BA39" s="124" t="str">
        <f t="shared" si="14"/>
        <v/>
      </c>
      <c r="BB39" s="274"/>
      <c r="BC39" s="270"/>
      <c r="BD39" s="73"/>
      <c r="BE39" s="157"/>
    </row>
    <row r="40" spans="1:57" s="5" customFormat="1" ht="24.75" customHeight="1" x14ac:dyDescent="0.2">
      <c r="A40" s="156"/>
      <c r="B40" s="73"/>
      <c r="C40" s="73"/>
      <c r="D40" s="157"/>
      <c r="E40" s="165"/>
      <c r="F40" s="161"/>
      <c r="G40" s="53"/>
      <c r="H40" s="53"/>
      <c r="I40" s="52"/>
      <c r="J40" s="3"/>
      <c r="K40" s="66"/>
      <c r="L40" s="150"/>
      <c r="M40" s="145" t="s">
        <v>156</v>
      </c>
      <c r="N40" s="188" t="s">
        <v>180</v>
      </c>
      <c r="O40" s="71"/>
      <c r="P40" s="144" t="str">
        <f t="shared" si="2"/>
        <v/>
      </c>
      <c r="Q40" s="151"/>
      <c r="R40" s="55"/>
      <c r="S40" s="142"/>
      <c r="T40" s="145"/>
      <c r="U40" s="144"/>
      <c r="V40" s="56"/>
      <c r="W40" s="57"/>
      <c r="X40" s="103"/>
      <c r="Y40" s="105"/>
      <c r="Z40" s="56"/>
      <c r="AA40" s="57"/>
      <c r="AB40" s="103"/>
      <c r="AC40" s="105"/>
      <c r="AD40" s="56"/>
      <c r="AE40" s="57"/>
      <c r="AF40" s="103"/>
      <c r="AG40" s="110"/>
      <c r="AH40" s="112" t="str">
        <f t="shared" si="3"/>
        <v/>
      </c>
      <c r="AI40" s="79"/>
      <c r="AJ40" s="80"/>
      <c r="AK40" s="118"/>
      <c r="AL40" s="67"/>
      <c r="AM40" s="58" t="str">
        <f t="shared" si="4"/>
        <v/>
      </c>
      <c r="AN40" s="120" t="str">
        <f t="shared" si="5"/>
        <v/>
      </c>
      <c r="AO40" s="122" t="str">
        <f t="shared" si="6"/>
        <v/>
      </c>
      <c r="AP40" s="60" t="str">
        <f t="shared" si="7"/>
        <v/>
      </c>
      <c r="AQ40" s="124" t="str">
        <f t="shared" si="8"/>
        <v/>
      </c>
      <c r="AR40" s="133"/>
      <c r="AS40" s="136"/>
      <c r="AT40" s="69"/>
      <c r="AU40" s="62"/>
      <c r="AV40" s="62" t="str">
        <f t="shared" si="9"/>
        <v/>
      </c>
      <c r="AW40" s="58" t="str">
        <f t="shared" si="10"/>
        <v/>
      </c>
      <c r="AX40" s="63" t="str">
        <f t="shared" si="11"/>
        <v/>
      </c>
      <c r="AY40" s="59" t="str">
        <f t="shared" si="12"/>
        <v/>
      </c>
      <c r="AZ40" s="59" t="str">
        <f t="shared" si="13"/>
        <v/>
      </c>
      <c r="BA40" s="124" t="str">
        <f t="shared" si="14"/>
        <v/>
      </c>
      <c r="BB40" s="274"/>
      <c r="BC40" s="270"/>
      <c r="BD40" s="73"/>
      <c r="BE40" s="157"/>
    </row>
    <row r="41" spans="1:57" s="5" customFormat="1" ht="24.75" customHeight="1" x14ac:dyDescent="0.2">
      <c r="A41" s="156"/>
      <c r="B41" s="73"/>
      <c r="C41" s="73"/>
      <c r="D41" s="157"/>
      <c r="E41" s="165"/>
      <c r="F41" s="161"/>
      <c r="G41" s="53"/>
      <c r="H41" s="53"/>
      <c r="I41" s="52"/>
      <c r="J41" s="3"/>
      <c r="K41" s="66"/>
      <c r="L41" s="150"/>
      <c r="M41" s="145" t="s">
        <v>156</v>
      </c>
      <c r="N41" s="188" t="s">
        <v>180</v>
      </c>
      <c r="O41" s="71"/>
      <c r="P41" s="144" t="str">
        <f t="shared" si="2"/>
        <v/>
      </c>
      <c r="Q41" s="151"/>
      <c r="R41" s="55"/>
      <c r="S41" s="142"/>
      <c r="T41" s="145"/>
      <c r="U41" s="144"/>
      <c r="V41" s="56"/>
      <c r="W41" s="57"/>
      <c r="X41" s="103"/>
      <c r="Y41" s="105"/>
      <c r="Z41" s="56"/>
      <c r="AA41" s="57"/>
      <c r="AB41" s="103"/>
      <c r="AC41" s="105"/>
      <c r="AD41" s="56"/>
      <c r="AE41" s="57"/>
      <c r="AF41" s="103"/>
      <c r="AG41" s="110"/>
      <c r="AH41" s="112" t="str">
        <f t="shared" si="3"/>
        <v/>
      </c>
      <c r="AI41" s="79"/>
      <c r="AJ41" s="80"/>
      <c r="AK41" s="118"/>
      <c r="AL41" s="67"/>
      <c r="AM41" s="58" t="str">
        <f t="shared" si="4"/>
        <v/>
      </c>
      <c r="AN41" s="120" t="str">
        <f t="shared" si="5"/>
        <v/>
      </c>
      <c r="AO41" s="122" t="str">
        <f t="shared" si="6"/>
        <v/>
      </c>
      <c r="AP41" s="60" t="str">
        <f t="shared" si="7"/>
        <v/>
      </c>
      <c r="AQ41" s="124" t="str">
        <f t="shared" si="8"/>
        <v/>
      </c>
      <c r="AR41" s="133"/>
      <c r="AS41" s="136"/>
      <c r="AT41" s="69"/>
      <c r="AU41" s="62"/>
      <c r="AV41" s="62" t="str">
        <f t="shared" si="9"/>
        <v/>
      </c>
      <c r="AW41" s="58" t="str">
        <f t="shared" si="10"/>
        <v/>
      </c>
      <c r="AX41" s="63" t="str">
        <f t="shared" si="11"/>
        <v/>
      </c>
      <c r="AY41" s="59" t="str">
        <f t="shared" si="12"/>
        <v/>
      </c>
      <c r="AZ41" s="59" t="str">
        <f t="shared" si="13"/>
        <v/>
      </c>
      <c r="BA41" s="124" t="str">
        <f t="shared" si="14"/>
        <v/>
      </c>
      <c r="BB41" s="274"/>
      <c r="BC41" s="270"/>
      <c r="BD41" s="73"/>
      <c r="BE41" s="157"/>
    </row>
    <row r="42" spans="1:57" s="5" customFormat="1" ht="24.75" customHeight="1" x14ac:dyDescent="0.2">
      <c r="A42" s="156"/>
      <c r="B42" s="73"/>
      <c r="C42" s="73"/>
      <c r="D42" s="157"/>
      <c r="E42" s="165"/>
      <c r="F42" s="161"/>
      <c r="G42" s="53"/>
      <c r="H42" s="53"/>
      <c r="I42" s="52"/>
      <c r="J42" s="3"/>
      <c r="K42" s="66"/>
      <c r="L42" s="150"/>
      <c r="M42" s="145" t="s">
        <v>156</v>
      </c>
      <c r="N42" s="188" t="s">
        <v>180</v>
      </c>
      <c r="O42" s="71"/>
      <c r="P42" s="144" t="str">
        <f t="shared" si="2"/>
        <v/>
      </c>
      <c r="Q42" s="151"/>
      <c r="R42" s="55"/>
      <c r="S42" s="142"/>
      <c r="T42" s="145"/>
      <c r="U42" s="144"/>
      <c r="V42" s="56"/>
      <c r="W42" s="57"/>
      <c r="X42" s="103"/>
      <c r="Y42" s="105"/>
      <c r="Z42" s="56"/>
      <c r="AA42" s="57"/>
      <c r="AB42" s="103"/>
      <c r="AC42" s="105"/>
      <c r="AD42" s="56"/>
      <c r="AE42" s="57"/>
      <c r="AF42" s="103"/>
      <c r="AG42" s="110"/>
      <c r="AH42" s="112" t="str">
        <f t="shared" si="3"/>
        <v/>
      </c>
      <c r="AI42" s="79"/>
      <c r="AJ42" s="80"/>
      <c r="AK42" s="118"/>
      <c r="AL42" s="67"/>
      <c r="AM42" s="58" t="str">
        <f t="shared" si="4"/>
        <v/>
      </c>
      <c r="AN42" s="120" t="str">
        <f t="shared" si="5"/>
        <v/>
      </c>
      <c r="AO42" s="122" t="str">
        <f t="shared" si="6"/>
        <v/>
      </c>
      <c r="AP42" s="60" t="str">
        <f t="shared" si="7"/>
        <v/>
      </c>
      <c r="AQ42" s="124" t="str">
        <f t="shared" si="8"/>
        <v/>
      </c>
      <c r="AR42" s="133"/>
      <c r="AS42" s="136"/>
      <c r="AT42" s="69"/>
      <c r="AU42" s="62"/>
      <c r="AV42" s="62" t="str">
        <f t="shared" si="9"/>
        <v/>
      </c>
      <c r="AW42" s="58" t="str">
        <f t="shared" si="10"/>
        <v/>
      </c>
      <c r="AX42" s="63" t="str">
        <f t="shared" si="11"/>
        <v/>
      </c>
      <c r="AY42" s="59" t="str">
        <f t="shared" si="12"/>
        <v/>
      </c>
      <c r="AZ42" s="59" t="str">
        <f t="shared" si="13"/>
        <v/>
      </c>
      <c r="BA42" s="124" t="str">
        <f t="shared" si="14"/>
        <v/>
      </c>
      <c r="BB42" s="274"/>
      <c r="BC42" s="270"/>
      <c r="BD42" s="73"/>
      <c r="BE42" s="157"/>
    </row>
    <row r="43" spans="1:57" s="5" customFormat="1" ht="24.75" customHeight="1" x14ac:dyDescent="0.2">
      <c r="A43" s="156"/>
      <c r="B43" s="73"/>
      <c r="C43" s="73"/>
      <c r="D43" s="157"/>
      <c r="E43" s="165"/>
      <c r="F43" s="161"/>
      <c r="G43" s="53"/>
      <c r="H43" s="53"/>
      <c r="I43" s="52"/>
      <c r="J43" s="3"/>
      <c r="K43" s="66"/>
      <c r="L43" s="150"/>
      <c r="M43" s="145" t="s">
        <v>156</v>
      </c>
      <c r="N43" s="188" t="s">
        <v>180</v>
      </c>
      <c r="O43" s="71"/>
      <c r="P43" s="144" t="str">
        <f t="shared" si="2"/>
        <v/>
      </c>
      <c r="Q43" s="151"/>
      <c r="R43" s="55"/>
      <c r="S43" s="142"/>
      <c r="T43" s="145"/>
      <c r="U43" s="144"/>
      <c r="V43" s="56"/>
      <c r="W43" s="57"/>
      <c r="X43" s="103"/>
      <c r="Y43" s="105"/>
      <c r="Z43" s="56"/>
      <c r="AA43" s="57"/>
      <c r="AB43" s="103"/>
      <c r="AC43" s="105"/>
      <c r="AD43" s="56"/>
      <c r="AE43" s="57"/>
      <c r="AF43" s="103"/>
      <c r="AG43" s="110"/>
      <c r="AH43" s="112" t="str">
        <f t="shared" si="3"/>
        <v/>
      </c>
      <c r="AI43" s="79"/>
      <c r="AJ43" s="80"/>
      <c r="AK43" s="118"/>
      <c r="AL43" s="67"/>
      <c r="AM43" s="58" t="str">
        <f t="shared" si="4"/>
        <v/>
      </c>
      <c r="AN43" s="120" t="str">
        <f t="shared" si="5"/>
        <v/>
      </c>
      <c r="AO43" s="122" t="str">
        <f t="shared" si="6"/>
        <v/>
      </c>
      <c r="AP43" s="60" t="str">
        <f t="shared" si="7"/>
        <v/>
      </c>
      <c r="AQ43" s="124" t="str">
        <f t="shared" si="8"/>
        <v/>
      </c>
      <c r="AR43" s="133"/>
      <c r="AS43" s="136"/>
      <c r="AT43" s="69"/>
      <c r="AU43" s="62"/>
      <c r="AV43" s="62" t="str">
        <f t="shared" si="9"/>
        <v/>
      </c>
      <c r="AW43" s="58" t="str">
        <f t="shared" si="10"/>
        <v/>
      </c>
      <c r="AX43" s="63" t="str">
        <f t="shared" si="11"/>
        <v/>
      </c>
      <c r="AY43" s="59" t="str">
        <f t="shared" si="12"/>
        <v/>
      </c>
      <c r="AZ43" s="59" t="str">
        <f t="shared" si="13"/>
        <v/>
      </c>
      <c r="BA43" s="124" t="str">
        <f t="shared" si="14"/>
        <v/>
      </c>
      <c r="BB43" s="274"/>
      <c r="BC43" s="270"/>
      <c r="BD43" s="73"/>
      <c r="BE43" s="157"/>
    </row>
    <row r="44" spans="1:57" s="5" customFormat="1" ht="24.75" customHeight="1" x14ac:dyDescent="0.2">
      <c r="A44" s="156"/>
      <c r="B44" s="73"/>
      <c r="C44" s="73"/>
      <c r="D44" s="157"/>
      <c r="E44" s="165"/>
      <c r="F44" s="161"/>
      <c r="G44" s="53"/>
      <c r="H44" s="53"/>
      <c r="I44" s="52"/>
      <c r="J44" s="3"/>
      <c r="K44" s="66"/>
      <c r="L44" s="150"/>
      <c r="M44" s="145" t="s">
        <v>156</v>
      </c>
      <c r="N44" s="188" t="s">
        <v>180</v>
      </c>
      <c r="O44" s="71"/>
      <c r="P44" s="144" t="str">
        <f t="shared" si="2"/>
        <v/>
      </c>
      <c r="Q44" s="151"/>
      <c r="R44" s="55"/>
      <c r="S44" s="142"/>
      <c r="T44" s="145"/>
      <c r="U44" s="144"/>
      <c r="V44" s="56"/>
      <c r="W44" s="57"/>
      <c r="X44" s="103"/>
      <c r="Y44" s="105"/>
      <c r="Z44" s="56"/>
      <c r="AA44" s="57"/>
      <c r="AB44" s="103"/>
      <c r="AC44" s="105"/>
      <c r="AD44" s="56"/>
      <c r="AE44" s="57"/>
      <c r="AF44" s="103"/>
      <c r="AG44" s="110"/>
      <c r="AH44" s="112" t="str">
        <f t="shared" si="3"/>
        <v/>
      </c>
      <c r="AI44" s="79"/>
      <c r="AJ44" s="80"/>
      <c r="AK44" s="118"/>
      <c r="AL44" s="67"/>
      <c r="AM44" s="58" t="str">
        <f t="shared" si="4"/>
        <v/>
      </c>
      <c r="AN44" s="120" t="str">
        <f t="shared" si="5"/>
        <v/>
      </c>
      <c r="AO44" s="122" t="str">
        <f t="shared" si="6"/>
        <v/>
      </c>
      <c r="AP44" s="60" t="str">
        <f t="shared" si="7"/>
        <v/>
      </c>
      <c r="AQ44" s="124" t="str">
        <f t="shared" si="8"/>
        <v/>
      </c>
      <c r="AR44" s="133"/>
      <c r="AS44" s="136"/>
      <c r="AT44" s="69"/>
      <c r="AU44" s="62"/>
      <c r="AV44" s="62" t="str">
        <f t="shared" si="9"/>
        <v/>
      </c>
      <c r="AW44" s="58" t="str">
        <f t="shared" si="10"/>
        <v/>
      </c>
      <c r="AX44" s="63" t="str">
        <f t="shared" si="11"/>
        <v/>
      </c>
      <c r="AY44" s="59" t="str">
        <f t="shared" si="12"/>
        <v/>
      </c>
      <c r="AZ44" s="59" t="str">
        <f t="shared" si="13"/>
        <v/>
      </c>
      <c r="BA44" s="124" t="str">
        <f t="shared" si="14"/>
        <v/>
      </c>
      <c r="BB44" s="274"/>
      <c r="BC44" s="270"/>
      <c r="BD44" s="73"/>
      <c r="BE44" s="157"/>
    </row>
    <row r="45" spans="1:57" s="5" customFormat="1" ht="24.75" customHeight="1" x14ac:dyDescent="0.2">
      <c r="A45" s="156"/>
      <c r="B45" s="73"/>
      <c r="C45" s="73"/>
      <c r="D45" s="157"/>
      <c r="E45" s="165"/>
      <c r="F45" s="161"/>
      <c r="G45" s="53"/>
      <c r="H45" s="53"/>
      <c r="I45" s="52"/>
      <c r="J45" s="3"/>
      <c r="K45" s="66"/>
      <c r="L45" s="150"/>
      <c r="M45" s="145" t="s">
        <v>156</v>
      </c>
      <c r="N45" s="188" t="s">
        <v>180</v>
      </c>
      <c r="O45" s="71"/>
      <c r="P45" s="144" t="str">
        <f t="shared" si="2"/>
        <v/>
      </c>
      <c r="Q45" s="151"/>
      <c r="R45" s="55"/>
      <c r="S45" s="142"/>
      <c r="T45" s="145"/>
      <c r="U45" s="144"/>
      <c r="V45" s="56"/>
      <c r="W45" s="57"/>
      <c r="X45" s="103"/>
      <c r="Y45" s="105"/>
      <c r="Z45" s="56"/>
      <c r="AA45" s="57"/>
      <c r="AB45" s="103"/>
      <c r="AC45" s="105"/>
      <c r="AD45" s="56"/>
      <c r="AE45" s="57"/>
      <c r="AF45" s="103"/>
      <c r="AG45" s="110"/>
      <c r="AH45" s="112" t="str">
        <f t="shared" si="3"/>
        <v/>
      </c>
      <c r="AI45" s="79"/>
      <c r="AJ45" s="80"/>
      <c r="AK45" s="118"/>
      <c r="AL45" s="67"/>
      <c r="AM45" s="58" t="str">
        <f t="shared" si="4"/>
        <v/>
      </c>
      <c r="AN45" s="120" t="str">
        <f t="shared" si="5"/>
        <v/>
      </c>
      <c r="AO45" s="122" t="str">
        <f t="shared" si="6"/>
        <v/>
      </c>
      <c r="AP45" s="60" t="str">
        <f t="shared" si="7"/>
        <v/>
      </c>
      <c r="AQ45" s="124" t="str">
        <f t="shared" si="8"/>
        <v/>
      </c>
      <c r="AR45" s="133"/>
      <c r="AS45" s="136"/>
      <c r="AT45" s="69"/>
      <c r="AU45" s="62"/>
      <c r="AV45" s="62" t="str">
        <f t="shared" si="9"/>
        <v/>
      </c>
      <c r="AW45" s="58" t="str">
        <f t="shared" si="10"/>
        <v/>
      </c>
      <c r="AX45" s="63" t="str">
        <f t="shared" si="11"/>
        <v/>
      </c>
      <c r="AY45" s="59" t="str">
        <f t="shared" si="12"/>
        <v/>
      </c>
      <c r="AZ45" s="59" t="str">
        <f t="shared" si="13"/>
        <v/>
      </c>
      <c r="BA45" s="124" t="str">
        <f t="shared" si="14"/>
        <v/>
      </c>
      <c r="BB45" s="274"/>
      <c r="BC45" s="270"/>
      <c r="BD45" s="73"/>
      <c r="BE45" s="157"/>
    </row>
    <row r="46" spans="1:57" s="5" customFormat="1" ht="24.75" customHeight="1" x14ac:dyDescent="0.2">
      <c r="A46" s="156"/>
      <c r="B46" s="73"/>
      <c r="C46" s="73"/>
      <c r="D46" s="157"/>
      <c r="E46" s="165"/>
      <c r="F46" s="161"/>
      <c r="G46" s="53"/>
      <c r="H46" s="53"/>
      <c r="I46" s="52"/>
      <c r="J46" s="3"/>
      <c r="K46" s="66"/>
      <c r="L46" s="150"/>
      <c r="M46" s="145" t="s">
        <v>156</v>
      </c>
      <c r="N46" s="188" t="s">
        <v>180</v>
      </c>
      <c r="O46" s="71"/>
      <c r="P46" s="144" t="str">
        <f t="shared" si="2"/>
        <v/>
      </c>
      <c r="Q46" s="151"/>
      <c r="R46" s="55"/>
      <c r="S46" s="142"/>
      <c r="T46" s="145"/>
      <c r="U46" s="144"/>
      <c r="V46" s="56"/>
      <c r="W46" s="57"/>
      <c r="X46" s="103"/>
      <c r="Y46" s="105"/>
      <c r="Z46" s="56"/>
      <c r="AA46" s="57"/>
      <c r="AB46" s="103"/>
      <c r="AC46" s="105"/>
      <c r="AD46" s="56"/>
      <c r="AE46" s="57"/>
      <c r="AF46" s="103"/>
      <c r="AG46" s="110"/>
      <c r="AH46" s="112" t="str">
        <f t="shared" si="3"/>
        <v/>
      </c>
      <c r="AI46" s="79"/>
      <c r="AJ46" s="80"/>
      <c r="AK46" s="118"/>
      <c r="AL46" s="67"/>
      <c r="AM46" s="58" t="str">
        <f t="shared" si="4"/>
        <v/>
      </c>
      <c r="AN46" s="120" t="str">
        <f t="shared" si="5"/>
        <v/>
      </c>
      <c r="AO46" s="122" t="str">
        <f t="shared" si="6"/>
        <v/>
      </c>
      <c r="AP46" s="60" t="str">
        <f t="shared" si="7"/>
        <v/>
      </c>
      <c r="AQ46" s="124" t="str">
        <f t="shared" si="8"/>
        <v/>
      </c>
      <c r="AR46" s="133"/>
      <c r="AS46" s="136"/>
      <c r="AT46" s="69"/>
      <c r="AU46" s="62"/>
      <c r="AV46" s="62" t="str">
        <f t="shared" si="9"/>
        <v/>
      </c>
      <c r="AW46" s="58" t="str">
        <f t="shared" si="10"/>
        <v/>
      </c>
      <c r="AX46" s="63" t="str">
        <f t="shared" si="11"/>
        <v/>
      </c>
      <c r="AY46" s="59" t="str">
        <f t="shared" si="12"/>
        <v/>
      </c>
      <c r="AZ46" s="59" t="str">
        <f t="shared" si="13"/>
        <v/>
      </c>
      <c r="BA46" s="124" t="str">
        <f t="shared" si="14"/>
        <v/>
      </c>
      <c r="BB46" s="274"/>
      <c r="BC46" s="270"/>
      <c r="BD46" s="73"/>
      <c r="BE46" s="157"/>
    </row>
    <row r="47" spans="1:57" s="5" customFormat="1" ht="24.75" customHeight="1" x14ac:dyDescent="0.2">
      <c r="A47" s="156"/>
      <c r="B47" s="73"/>
      <c r="C47" s="73"/>
      <c r="D47" s="157"/>
      <c r="E47" s="165"/>
      <c r="F47" s="161"/>
      <c r="G47" s="53"/>
      <c r="H47" s="53"/>
      <c r="I47" s="52"/>
      <c r="J47" s="3"/>
      <c r="K47" s="66"/>
      <c r="L47" s="150"/>
      <c r="M47" s="145" t="s">
        <v>156</v>
      </c>
      <c r="N47" s="188" t="s">
        <v>180</v>
      </c>
      <c r="O47" s="71"/>
      <c r="P47" s="144" t="str">
        <f t="shared" si="2"/>
        <v/>
      </c>
      <c r="Q47" s="151"/>
      <c r="R47" s="55"/>
      <c r="S47" s="142"/>
      <c r="T47" s="145"/>
      <c r="U47" s="144"/>
      <c r="V47" s="56"/>
      <c r="W47" s="57"/>
      <c r="X47" s="103"/>
      <c r="Y47" s="105"/>
      <c r="Z47" s="56"/>
      <c r="AA47" s="57"/>
      <c r="AB47" s="103"/>
      <c r="AC47" s="105"/>
      <c r="AD47" s="56"/>
      <c r="AE47" s="57"/>
      <c r="AF47" s="103"/>
      <c r="AG47" s="110"/>
      <c r="AH47" s="112" t="str">
        <f t="shared" si="3"/>
        <v/>
      </c>
      <c r="AI47" s="79"/>
      <c r="AJ47" s="80"/>
      <c r="AK47" s="118"/>
      <c r="AL47" s="67"/>
      <c r="AM47" s="58" t="str">
        <f t="shared" si="4"/>
        <v/>
      </c>
      <c r="AN47" s="120" t="str">
        <f t="shared" si="5"/>
        <v/>
      </c>
      <c r="AO47" s="122" t="str">
        <f t="shared" si="6"/>
        <v/>
      </c>
      <c r="AP47" s="60" t="str">
        <f t="shared" si="7"/>
        <v/>
      </c>
      <c r="AQ47" s="124" t="str">
        <f t="shared" si="8"/>
        <v/>
      </c>
      <c r="AR47" s="133"/>
      <c r="AS47" s="136"/>
      <c r="AT47" s="69"/>
      <c r="AU47" s="62"/>
      <c r="AV47" s="62" t="str">
        <f t="shared" si="9"/>
        <v/>
      </c>
      <c r="AW47" s="58" t="str">
        <f t="shared" si="10"/>
        <v/>
      </c>
      <c r="AX47" s="63" t="str">
        <f t="shared" si="11"/>
        <v/>
      </c>
      <c r="AY47" s="59" t="str">
        <f t="shared" si="12"/>
        <v/>
      </c>
      <c r="AZ47" s="59" t="str">
        <f t="shared" si="13"/>
        <v/>
      </c>
      <c r="BA47" s="124" t="str">
        <f t="shared" si="14"/>
        <v/>
      </c>
      <c r="BB47" s="274"/>
      <c r="BC47" s="270"/>
      <c r="BD47" s="73"/>
      <c r="BE47" s="157"/>
    </row>
    <row r="48" spans="1:57" s="5" customFormat="1" ht="24.75" customHeight="1" x14ac:dyDescent="0.2">
      <c r="A48" s="156"/>
      <c r="B48" s="73"/>
      <c r="C48" s="73"/>
      <c r="D48" s="157"/>
      <c r="E48" s="165"/>
      <c r="F48" s="161"/>
      <c r="G48" s="53"/>
      <c r="H48" s="53"/>
      <c r="I48" s="52"/>
      <c r="J48" s="3"/>
      <c r="K48" s="66"/>
      <c r="L48" s="150"/>
      <c r="M48" s="145" t="s">
        <v>156</v>
      </c>
      <c r="N48" s="188" t="s">
        <v>180</v>
      </c>
      <c r="O48" s="71"/>
      <c r="P48" s="144" t="str">
        <f t="shared" si="2"/>
        <v/>
      </c>
      <c r="Q48" s="151"/>
      <c r="R48" s="55"/>
      <c r="S48" s="142"/>
      <c r="T48" s="145"/>
      <c r="U48" s="144"/>
      <c r="V48" s="56"/>
      <c r="W48" s="57"/>
      <c r="X48" s="103"/>
      <c r="Y48" s="105"/>
      <c r="Z48" s="56"/>
      <c r="AA48" s="57"/>
      <c r="AB48" s="103"/>
      <c r="AC48" s="105"/>
      <c r="AD48" s="56"/>
      <c r="AE48" s="57"/>
      <c r="AF48" s="103"/>
      <c r="AG48" s="110"/>
      <c r="AH48" s="112" t="str">
        <f t="shared" si="3"/>
        <v/>
      </c>
      <c r="AI48" s="79"/>
      <c r="AJ48" s="80"/>
      <c r="AK48" s="118"/>
      <c r="AL48" s="67"/>
      <c r="AM48" s="58" t="str">
        <f t="shared" si="4"/>
        <v/>
      </c>
      <c r="AN48" s="120" t="str">
        <f t="shared" si="5"/>
        <v/>
      </c>
      <c r="AO48" s="122" t="str">
        <f t="shared" si="6"/>
        <v/>
      </c>
      <c r="AP48" s="60" t="str">
        <f t="shared" si="7"/>
        <v/>
      </c>
      <c r="AQ48" s="124" t="str">
        <f t="shared" si="8"/>
        <v/>
      </c>
      <c r="AR48" s="133"/>
      <c r="AS48" s="136"/>
      <c r="AT48" s="69"/>
      <c r="AU48" s="62"/>
      <c r="AV48" s="62" t="str">
        <f t="shared" si="9"/>
        <v/>
      </c>
      <c r="AW48" s="58" t="str">
        <f t="shared" si="10"/>
        <v/>
      </c>
      <c r="AX48" s="63" t="str">
        <f t="shared" si="11"/>
        <v/>
      </c>
      <c r="AY48" s="59" t="str">
        <f t="shared" si="12"/>
        <v/>
      </c>
      <c r="AZ48" s="59" t="str">
        <f t="shared" si="13"/>
        <v/>
      </c>
      <c r="BA48" s="124" t="str">
        <f t="shared" si="14"/>
        <v/>
      </c>
      <c r="BB48" s="274"/>
      <c r="BC48" s="270"/>
      <c r="BD48" s="73"/>
      <c r="BE48" s="157"/>
    </row>
    <row r="49" spans="1:57" s="5" customFormat="1" ht="24.75" customHeight="1" x14ac:dyDescent="0.2">
      <c r="A49" s="156"/>
      <c r="B49" s="73"/>
      <c r="C49" s="73"/>
      <c r="D49" s="157"/>
      <c r="E49" s="165"/>
      <c r="F49" s="161"/>
      <c r="G49" s="53"/>
      <c r="H49" s="53"/>
      <c r="I49" s="52"/>
      <c r="J49" s="3"/>
      <c r="K49" s="66"/>
      <c r="L49" s="150"/>
      <c r="M49" s="145" t="s">
        <v>156</v>
      </c>
      <c r="N49" s="188" t="s">
        <v>180</v>
      </c>
      <c r="O49" s="71"/>
      <c r="P49" s="144" t="str">
        <f t="shared" si="2"/>
        <v/>
      </c>
      <c r="Q49" s="151"/>
      <c r="R49" s="55"/>
      <c r="S49" s="142"/>
      <c r="T49" s="145"/>
      <c r="U49" s="144"/>
      <c r="V49" s="56"/>
      <c r="W49" s="57"/>
      <c r="X49" s="103"/>
      <c r="Y49" s="105"/>
      <c r="Z49" s="56"/>
      <c r="AA49" s="57"/>
      <c r="AB49" s="103"/>
      <c r="AC49" s="105"/>
      <c r="AD49" s="56"/>
      <c r="AE49" s="57"/>
      <c r="AF49" s="103"/>
      <c r="AG49" s="110"/>
      <c r="AH49" s="112" t="str">
        <f t="shared" si="3"/>
        <v/>
      </c>
      <c r="AI49" s="79"/>
      <c r="AJ49" s="80"/>
      <c r="AK49" s="118"/>
      <c r="AL49" s="67"/>
      <c r="AM49" s="58" t="str">
        <f t="shared" si="4"/>
        <v/>
      </c>
      <c r="AN49" s="120" t="str">
        <f t="shared" si="5"/>
        <v/>
      </c>
      <c r="AO49" s="122" t="str">
        <f t="shared" si="6"/>
        <v/>
      </c>
      <c r="AP49" s="60" t="str">
        <f t="shared" si="7"/>
        <v/>
      </c>
      <c r="AQ49" s="124" t="str">
        <f t="shared" si="8"/>
        <v/>
      </c>
      <c r="AR49" s="133"/>
      <c r="AS49" s="136"/>
      <c r="AT49" s="69"/>
      <c r="AU49" s="62"/>
      <c r="AV49" s="62" t="str">
        <f t="shared" si="9"/>
        <v/>
      </c>
      <c r="AW49" s="58" t="str">
        <f t="shared" si="10"/>
        <v/>
      </c>
      <c r="AX49" s="63" t="str">
        <f t="shared" si="11"/>
        <v/>
      </c>
      <c r="AY49" s="59" t="str">
        <f t="shared" si="12"/>
        <v/>
      </c>
      <c r="AZ49" s="59" t="str">
        <f t="shared" si="13"/>
        <v/>
      </c>
      <c r="BA49" s="124" t="str">
        <f t="shared" si="14"/>
        <v/>
      </c>
      <c r="BB49" s="274"/>
      <c r="BC49" s="270"/>
      <c r="BD49" s="73"/>
      <c r="BE49" s="157"/>
    </row>
    <row r="50" spans="1:57" s="5" customFormat="1" ht="24.75" customHeight="1" x14ac:dyDescent="0.2">
      <c r="A50" s="156"/>
      <c r="B50" s="73"/>
      <c r="C50" s="73"/>
      <c r="D50" s="157"/>
      <c r="E50" s="165"/>
      <c r="F50" s="161"/>
      <c r="G50" s="53"/>
      <c r="H50" s="53"/>
      <c r="I50" s="52"/>
      <c r="J50" s="3"/>
      <c r="K50" s="66"/>
      <c r="L50" s="150"/>
      <c r="M50" s="145" t="s">
        <v>156</v>
      </c>
      <c r="N50" s="188" t="s">
        <v>180</v>
      </c>
      <c r="O50" s="71"/>
      <c r="P50" s="144" t="str">
        <f t="shared" si="2"/>
        <v/>
      </c>
      <c r="Q50" s="151"/>
      <c r="R50" s="55"/>
      <c r="S50" s="142"/>
      <c r="T50" s="145"/>
      <c r="U50" s="144"/>
      <c r="V50" s="56"/>
      <c r="W50" s="57"/>
      <c r="X50" s="103"/>
      <c r="Y50" s="105"/>
      <c r="Z50" s="56"/>
      <c r="AA50" s="57"/>
      <c r="AB50" s="103"/>
      <c r="AC50" s="105"/>
      <c r="AD50" s="56"/>
      <c r="AE50" s="57"/>
      <c r="AF50" s="103"/>
      <c r="AG50" s="110"/>
      <c r="AH50" s="112" t="str">
        <f t="shared" si="3"/>
        <v/>
      </c>
      <c r="AI50" s="79"/>
      <c r="AJ50" s="80"/>
      <c r="AK50" s="118"/>
      <c r="AL50" s="67"/>
      <c r="AM50" s="58" t="str">
        <f t="shared" si="4"/>
        <v/>
      </c>
      <c r="AN50" s="120" t="str">
        <f t="shared" si="5"/>
        <v/>
      </c>
      <c r="AO50" s="122" t="str">
        <f t="shared" si="6"/>
        <v/>
      </c>
      <c r="AP50" s="60" t="str">
        <f t="shared" si="7"/>
        <v/>
      </c>
      <c r="AQ50" s="124" t="str">
        <f t="shared" si="8"/>
        <v/>
      </c>
      <c r="AR50" s="133"/>
      <c r="AS50" s="136"/>
      <c r="AT50" s="69"/>
      <c r="AU50" s="62"/>
      <c r="AV50" s="62" t="str">
        <f t="shared" si="9"/>
        <v/>
      </c>
      <c r="AW50" s="58" t="str">
        <f t="shared" si="10"/>
        <v/>
      </c>
      <c r="AX50" s="63" t="str">
        <f t="shared" si="11"/>
        <v/>
      </c>
      <c r="AY50" s="59" t="str">
        <f t="shared" si="12"/>
        <v/>
      </c>
      <c r="AZ50" s="59" t="str">
        <f t="shared" si="13"/>
        <v/>
      </c>
      <c r="BA50" s="124" t="str">
        <f t="shared" si="14"/>
        <v/>
      </c>
      <c r="BB50" s="274"/>
      <c r="BC50" s="270"/>
      <c r="BD50" s="73"/>
      <c r="BE50" s="157"/>
    </row>
    <row r="51" spans="1:57" s="5" customFormat="1" ht="24.75" customHeight="1" x14ac:dyDescent="0.2">
      <c r="A51" s="156"/>
      <c r="B51" s="73"/>
      <c r="C51" s="73"/>
      <c r="D51" s="157"/>
      <c r="E51" s="165"/>
      <c r="F51" s="161"/>
      <c r="G51" s="53"/>
      <c r="H51" s="53"/>
      <c r="I51" s="52"/>
      <c r="J51" s="3"/>
      <c r="K51" s="66"/>
      <c r="L51" s="150"/>
      <c r="M51" s="145" t="s">
        <v>156</v>
      </c>
      <c r="N51" s="188" t="s">
        <v>180</v>
      </c>
      <c r="O51" s="71"/>
      <c r="P51" s="144" t="str">
        <f t="shared" si="2"/>
        <v/>
      </c>
      <c r="Q51" s="151"/>
      <c r="R51" s="55"/>
      <c r="S51" s="142"/>
      <c r="T51" s="145"/>
      <c r="U51" s="144"/>
      <c r="V51" s="56"/>
      <c r="W51" s="57"/>
      <c r="X51" s="103"/>
      <c r="Y51" s="105"/>
      <c r="Z51" s="56"/>
      <c r="AA51" s="57"/>
      <c r="AB51" s="103"/>
      <c r="AC51" s="105"/>
      <c r="AD51" s="56"/>
      <c r="AE51" s="57"/>
      <c r="AF51" s="103"/>
      <c r="AG51" s="110"/>
      <c r="AH51" s="112" t="str">
        <f t="shared" si="3"/>
        <v/>
      </c>
      <c r="AI51" s="79"/>
      <c r="AJ51" s="80"/>
      <c r="AK51" s="118"/>
      <c r="AL51" s="67"/>
      <c r="AM51" s="58" t="str">
        <f t="shared" si="4"/>
        <v/>
      </c>
      <c r="AN51" s="120" t="str">
        <f t="shared" si="5"/>
        <v/>
      </c>
      <c r="AO51" s="122" t="str">
        <f t="shared" si="6"/>
        <v/>
      </c>
      <c r="AP51" s="60" t="str">
        <f t="shared" si="7"/>
        <v/>
      </c>
      <c r="AQ51" s="124" t="str">
        <f t="shared" si="8"/>
        <v/>
      </c>
      <c r="AR51" s="133"/>
      <c r="AS51" s="136"/>
      <c r="AT51" s="69"/>
      <c r="AU51" s="62"/>
      <c r="AV51" s="62" t="str">
        <f t="shared" si="9"/>
        <v/>
      </c>
      <c r="AW51" s="58" t="str">
        <f t="shared" si="10"/>
        <v/>
      </c>
      <c r="AX51" s="63" t="str">
        <f t="shared" si="11"/>
        <v/>
      </c>
      <c r="AY51" s="59" t="str">
        <f t="shared" si="12"/>
        <v/>
      </c>
      <c r="AZ51" s="59" t="str">
        <f t="shared" si="13"/>
        <v/>
      </c>
      <c r="BA51" s="124" t="str">
        <f t="shared" si="14"/>
        <v/>
      </c>
      <c r="BB51" s="274"/>
      <c r="BC51" s="270"/>
      <c r="BD51" s="73"/>
      <c r="BE51" s="157"/>
    </row>
    <row r="52" spans="1:57" s="5" customFormat="1" ht="24.75" customHeight="1" x14ac:dyDescent="0.2">
      <c r="A52" s="156"/>
      <c r="B52" s="73"/>
      <c r="C52" s="73"/>
      <c r="D52" s="157"/>
      <c r="E52" s="165"/>
      <c r="F52" s="161"/>
      <c r="G52" s="53"/>
      <c r="H52" s="53"/>
      <c r="I52" s="52"/>
      <c r="J52" s="3"/>
      <c r="K52" s="66"/>
      <c r="L52" s="150"/>
      <c r="M52" s="145" t="s">
        <v>156</v>
      </c>
      <c r="N52" s="188" t="s">
        <v>180</v>
      </c>
      <c r="O52" s="71"/>
      <c r="P52" s="144" t="str">
        <f t="shared" si="2"/>
        <v/>
      </c>
      <c r="Q52" s="151"/>
      <c r="R52" s="55"/>
      <c r="S52" s="142"/>
      <c r="T52" s="145"/>
      <c r="U52" s="144"/>
      <c r="V52" s="56"/>
      <c r="W52" s="57"/>
      <c r="X52" s="103"/>
      <c r="Y52" s="105"/>
      <c r="Z52" s="56"/>
      <c r="AA52" s="57"/>
      <c r="AB52" s="103"/>
      <c r="AC52" s="105"/>
      <c r="AD52" s="56"/>
      <c r="AE52" s="57"/>
      <c r="AF52" s="103"/>
      <c r="AG52" s="110"/>
      <c r="AH52" s="112" t="str">
        <f t="shared" si="3"/>
        <v/>
      </c>
      <c r="AI52" s="79"/>
      <c r="AJ52" s="80"/>
      <c r="AK52" s="118"/>
      <c r="AL52" s="67"/>
      <c r="AM52" s="58" t="str">
        <f t="shared" si="4"/>
        <v/>
      </c>
      <c r="AN52" s="120" t="str">
        <f t="shared" si="5"/>
        <v/>
      </c>
      <c r="AO52" s="122" t="str">
        <f t="shared" si="6"/>
        <v/>
      </c>
      <c r="AP52" s="60" t="str">
        <f t="shared" si="7"/>
        <v/>
      </c>
      <c r="AQ52" s="124" t="str">
        <f t="shared" si="8"/>
        <v/>
      </c>
      <c r="AR52" s="133"/>
      <c r="AS52" s="136"/>
      <c r="AT52" s="69"/>
      <c r="AU52" s="62"/>
      <c r="AV52" s="62" t="str">
        <f t="shared" si="9"/>
        <v/>
      </c>
      <c r="AW52" s="58" t="str">
        <f t="shared" si="10"/>
        <v/>
      </c>
      <c r="AX52" s="63" t="str">
        <f t="shared" si="11"/>
        <v/>
      </c>
      <c r="AY52" s="59" t="str">
        <f t="shared" si="12"/>
        <v/>
      </c>
      <c r="AZ52" s="59" t="str">
        <f t="shared" si="13"/>
        <v/>
      </c>
      <c r="BA52" s="124" t="str">
        <f t="shared" si="14"/>
        <v/>
      </c>
      <c r="BB52" s="274"/>
      <c r="BC52" s="270"/>
      <c r="BD52" s="73"/>
      <c r="BE52" s="157"/>
    </row>
    <row r="53" spans="1:57" s="5" customFormat="1" ht="24.75" customHeight="1" x14ac:dyDescent="0.2">
      <c r="A53" s="156"/>
      <c r="B53" s="73"/>
      <c r="C53" s="73"/>
      <c r="D53" s="157"/>
      <c r="E53" s="165"/>
      <c r="F53" s="161"/>
      <c r="G53" s="53"/>
      <c r="H53" s="53"/>
      <c r="I53" s="52"/>
      <c r="J53" s="3"/>
      <c r="K53" s="66"/>
      <c r="L53" s="150"/>
      <c r="M53" s="145" t="s">
        <v>156</v>
      </c>
      <c r="N53" s="188" t="s">
        <v>180</v>
      </c>
      <c r="O53" s="71"/>
      <c r="P53" s="144" t="str">
        <f t="shared" si="2"/>
        <v/>
      </c>
      <c r="Q53" s="151"/>
      <c r="R53" s="55"/>
      <c r="S53" s="142"/>
      <c r="T53" s="145"/>
      <c r="U53" s="144"/>
      <c r="V53" s="56"/>
      <c r="W53" s="57"/>
      <c r="X53" s="103"/>
      <c r="Y53" s="105"/>
      <c r="Z53" s="56"/>
      <c r="AA53" s="57"/>
      <c r="AB53" s="103"/>
      <c r="AC53" s="105"/>
      <c r="AD53" s="56"/>
      <c r="AE53" s="57"/>
      <c r="AF53" s="103"/>
      <c r="AG53" s="110"/>
      <c r="AH53" s="112" t="str">
        <f t="shared" si="3"/>
        <v/>
      </c>
      <c r="AI53" s="79"/>
      <c r="AJ53" s="80"/>
      <c r="AK53" s="118"/>
      <c r="AL53" s="67"/>
      <c r="AM53" s="58" t="str">
        <f t="shared" si="4"/>
        <v/>
      </c>
      <c r="AN53" s="120" t="str">
        <f t="shared" si="5"/>
        <v/>
      </c>
      <c r="AO53" s="122" t="str">
        <f t="shared" si="6"/>
        <v/>
      </c>
      <c r="AP53" s="60" t="str">
        <f t="shared" si="7"/>
        <v/>
      </c>
      <c r="AQ53" s="124" t="str">
        <f t="shared" si="8"/>
        <v/>
      </c>
      <c r="AR53" s="133"/>
      <c r="AS53" s="136"/>
      <c r="AT53" s="69"/>
      <c r="AU53" s="62"/>
      <c r="AV53" s="62" t="str">
        <f t="shared" si="9"/>
        <v/>
      </c>
      <c r="AW53" s="58" t="str">
        <f t="shared" si="10"/>
        <v/>
      </c>
      <c r="AX53" s="63" t="str">
        <f t="shared" si="11"/>
        <v/>
      </c>
      <c r="AY53" s="59" t="str">
        <f t="shared" si="12"/>
        <v/>
      </c>
      <c r="AZ53" s="59" t="str">
        <f t="shared" si="13"/>
        <v/>
      </c>
      <c r="BA53" s="124" t="str">
        <f t="shared" si="14"/>
        <v/>
      </c>
      <c r="BB53" s="274"/>
      <c r="BC53" s="270"/>
      <c r="BD53" s="73"/>
      <c r="BE53" s="157"/>
    </row>
    <row r="54" spans="1:57" s="5" customFormat="1" ht="24.75" customHeight="1" x14ac:dyDescent="0.2">
      <c r="A54" s="156"/>
      <c r="B54" s="73"/>
      <c r="C54" s="73"/>
      <c r="D54" s="157"/>
      <c r="E54" s="165"/>
      <c r="F54" s="161"/>
      <c r="G54" s="53"/>
      <c r="H54" s="53"/>
      <c r="I54" s="52"/>
      <c r="J54" s="3"/>
      <c r="K54" s="66"/>
      <c r="L54" s="150"/>
      <c r="M54" s="145" t="s">
        <v>156</v>
      </c>
      <c r="N54" s="188" t="s">
        <v>180</v>
      </c>
      <c r="O54" s="71"/>
      <c r="P54" s="144" t="str">
        <f t="shared" si="2"/>
        <v/>
      </c>
      <c r="Q54" s="151"/>
      <c r="R54" s="55"/>
      <c r="S54" s="142"/>
      <c r="T54" s="145"/>
      <c r="U54" s="144"/>
      <c r="V54" s="56"/>
      <c r="W54" s="57"/>
      <c r="X54" s="103"/>
      <c r="Y54" s="105"/>
      <c r="Z54" s="56"/>
      <c r="AA54" s="57"/>
      <c r="AB54" s="103"/>
      <c r="AC54" s="105"/>
      <c r="AD54" s="56"/>
      <c r="AE54" s="57"/>
      <c r="AF54" s="103"/>
      <c r="AG54" s="110"/>
      <c r="AH54" s="112" t="str">
        <f t="shared" si="3"/>
        <v/>
      </c>
      <c r="AI54" s="79"/>
      <c r="AJ54" s="80"/>
      <c r="AK54" s="118"/>
      <c r="AL54" s="67"/>
      <c r="AM54" s="58" t="str">
        <f t="shared" si="4"/>
        <v/>
      </c>
      <c r="AN54" s="120" t="str">
        <f t="shared" si="5"/>
        <v/>
      </c>
      <c r="AO54" s="122" t="str">
        <f t="shared" si="6"/>
        <v/>
      </c>
      <c r="AP54" s="60" t="str">
        <f t="shared" si="7"/>
        <v/>
      </c>
      <c r="AQ54" s="124" t="str">
        <f t="shared" si="8"/>
        <v/>
      </c>
      <c r="AR54" s="133"/>
      <c r="AS54" s="136"/>
      <c r="AT54" s="69"/>
      <c r="AU54" s="62"/>
      <c r="AV54" s="62" t="str">
        <f t="shared" si="9"/>
        <v/>
      </c>
      <c r="AW54" s="58" t="str">
        <f t="shared" si="10"/>
        <v/>
      </c>
      <c r="AX54" s="63" t="str">
        <f t="shared" si="11"/>
        <v/>
      </c>
      <c r="AY54" s="59" t="str">
        <f t="shared" si="12"/>
        <v/>
      </c>
      <c r="AZ54" s="59" t="str">
        <f t="shared" si="13"/>
        <v/>
      </c>
      <c r="BA54" s="124" t="str">
        <f t="shared" si="14"/>
        <v/>
      </c>
      <c r="BB54" s="274"/>
      <c r="BC54" s="270"/>
      <c r="BD54" s="73"/>
      <c r="BE54" s="157"/>
    </row>
    <row r="55" spans="1:57" s="5" customFormat="1" ht="24.75" customHeight="1" x14ac:dyDescent="0.2">
      <c r="A55" s="156"/>
      <c r="B55" s="73"/>
      <c r="C55" s="73"/>
      <c r="D55" s="157"/>
      <c r="E55" s="165"/>
      <c r="F55" s="161"/>
      <c r="G55" s="53"/>
      <c r="H55" s="53"/>
      <c r="I55" s="52"/>
      <c r="J55" s="3"/>
      <c r="K55" s="66"/>
      <c r="L55" s="150"/>
      <c r="M55" s="145" t="s">
        <v>156</v>
      </c>
      <c r="N55" s="188" t="s">
        <v>180</v>
      </c>
      <c r="O55" s="71"/>
      <c r="P55" s="144" t="str">
        <f t="shared" si="2"/>
        <v/>
      </c>
      <c r="Q55" s="151"/>
      <c r="R55" s="55"/>
      <c r="S55" s="142"/>
      <c r="T55" s="145"/>
      <c r="U55" s="144"/>
      <c r="V55" s="56"/>
      <c r="W55" s="57"/>
      <c r="X55" s="103"/>
      <c r="Y55" s="105"/>
      <c r="Z55" s="56"/>
      <c r="AA55" s="57"/>
      <c r="AB55" s="103"/>
      <c r="AC55" s="105"/>
      <c r="AD55" s="56"/>
      <c r="AE55" s="57"/>
      <c r="AF55" s="103"/>
      <c r="AG55" s="110"/>
      <c r="AH55" s="112" t="str">
        <f t="shared" si="3"/>
        <v/>
      </c>
      <c r="AI55" s="79"/>
      <c r="AJ55" s="80"/>
      <c r="AK55" s="118"/>
      <c r="AL55" s="67"/>
      <c r="AM55" s="58" t="str">
        <f t="shared" si="4"/>
        <v/>
      </c>
      <c r="AN55" s="120" t="str">
        <f t="shared" si="5"/>
        <v/>
      </c>
      <c r="AO55" s="122" t="str">
        <f t="shared" si="6"/>
        <v/>
      </c>
      <c r="AP55" s="60" t="str">
        <f t="shared" si="7"/>
        <v/>
      </c>
      <c r="AQ55" s="124" t="str">
        <f t="shared" si="8"/>
        <v/>
      </c>
      <c r="AR55" s="133"/>
      <c r="AS55" s="136"/>
      <c r="AT55" s="69"/>
      <c r="AU55" s="62"/>
      <c r="AV55" s="62" t="str">
        <f t="shared" si="9"/>
        <v/>
      </c>
      <c r="AW55" s="58" t="str">
        <f t="shared" si="10"/>
        <v/>
      </c>
      <c r="AX55" s="63" t="str">
        <f t="shared" si="11"/>
        <v/>
      </c>
      <c r="AY55" s="59" t="str">
        <f t="shared" si="12"/>
        <v/>
      </c>
      <c r="AZ55" s="59" t="str">
        <f t="shared" si="13"/>
        <v/>
      </c>
      <c r="BA55" s="124" t="str">
        <f t="shared" si="14"/>
        <v/>
      </c>
      <c r="BB55" s="274"/>
      <c r="BC55" s="270"/>
      <c r="BD55" s="73"/>
      <c r="BE55" s="157"/>
    </row>
    <row r="56" spans="1:57" s="5" customFormat="1" ht="24.75" customHeight="1" x14ac:dyDescent="0.2">
      <c r="A56" s="156"/>
      <c r="B56" s="73"/>
      <c r="C56" s="73"/>
      <c r="D56" s="157"/>
      <c r="E56" s="165"/>
      <c r="F56" s="161"/>
      <c r="G56" s="53"/>
      <c r="H56" s="53"/>
      <c r="I56" s="52"/>
      <c r="J56" s="3"/>
      <c r="K56" s="66"/>
      <c r="L56" s="150"/>
      <c r="M56" s="145" t="s">
        <v>156</v>
      </c>
      <c r="N56" s="188" t="s">
        <v>180</v>
      </c>
      <c r="O56" s="71"/>
      <c r="P56" s="144" t="str">
        <f t="shared" si="2"/>
        <v/>
      </c>
      <c r="Q56" s="151"/>
      <c r="R56" s="55"/>
      <c r="S56" s="142"/>
      <c r="T56" s="145"/>
      <c r="U56" s="144"/>
      <c r="V56" s="56"/>
      <c r="W56" s="57"/>
      <c r="X56" s="103"/>
      <c r="Y56" s="105"/>
      <c r="Z56" s="56"/>
      <c r="AA56" s="57"/>
      <c r="AB56" s="103"/>
      <c r="AC56" s="105"/>
      <c r="AD56" s="56"/>
      <c r="AE56" s="57"/>
      <c r="AF56" s="103"/>
      <c r="AG56" s="110"/>
      <c r="AH56" s="112" t="str">
        <f t="shared" si="3"/>
        <v/>
      </c>
      <c r="AI56" s="79"/>
      <c r="AJ56" s="80"/>
      <c r="AK56" s="118"/>
      <c r="AL56" s="67"/>
      <c r="AM56" s="58" t="str">
        <f t="shared" si="4"/>
        <v/>
      </c>
      <c r="AN56" s="120" t="str">
        <f t="shared" si="5"/>
        <v/>
      </c>
      <c r="AO56" s="122" t="str">
        <f t="shared" si="6"/>
        <v/>
      </c>
      <c r="AP56" s="60" t="str">
        <f t="shared" si="7"/>
        <v/>
      </c>
      <c r="AQ56" s="124" t="str">
        <f t="shared" si="8"/>
        <v/>
      </c>
      <c r="AR56" s="133"/>
      <c r="AS56" s="136"/>
      <c r="AT56" s="69"/>
      <c r="AU56" s="62"/>
      <c r="AV56" s="62" t="str">
        <f t="shared" si="9"/>
        <v/>
      </c>
      <c r="AW56" s="58" t="str">
        <f t="shared" si="10"/>
        <v/>
      </c>
      <c r="AX56" s="63" t="str">
        <f t="shared" si="11"/>
        <v/>
      </c>
      <c r="AY56" s="59" t="str">
        <f t="shared" si="12"/>
        <v/>
      </c>
      <c r="AZ56" s="59" t="str">
        <f t="shared" si="13"/>
        <v/>
      </c>
      <c r="BA56" s="124" t="str">
        <f t="shared" si="14"/>
        <v/>
      </c>
      <c r="BB56" s="274"/>
      <c r="BC56" s="270"/>
      <c r="BD56" s="73"/>
      <c r="BE56" s="157"/>
    </row>
    <row r="57" spans="1:57" s="5" customFormat="1" ht="24.75" customHeight="1" x14ac:dyDescent="0.2">
      <c r="A57" s="156"/>
      <c r="B57" s="73"/>
      <c r="C57" s="73"/>
      <c r="D57" s="157"/>
      <c r="E57" s="165"/>
      <c r="F57" s="161"/>
      <c r="G57" s="53"/>
      <c r="H57" s="53"/>
      <c r="I57" s="52"/>
      <c r="J57" s="3"/>
      <c r="K57" s="66"/>
      <c r="L57" s="150"/>
      <c r="M57" s="145" t="s">
        <v>156</v>
      </c>
      <c r="N57" s="188" t="s">
        <v>180</v>
      </c>
      <c r="O57" s="71"/>
      <c r="P57" s="144" t="str">
        <f t="shared" si="2"/>
        <v/>
      </c>
      <c r="Q57" s="151"/>
      <c r="R57" s="55"/>
      <c r="S57" s="142"/>
      <c r="T57" s="145"/>
      <c r="U57" s="144"/>
      <c r="V57" s="56"/>
      <c r="W57" s="57"/>
      <c r="X57" s="103"/>
      <c r="Y57" s="105"/>
      <c r="Z57" s="56"/>
      <c r="AA57" s="57"/>
      <c r="AB57" s="103"/>
      <c r="AC57" s="105"/>
      <c r="AD57" s="56"/>
      <c r="AE57" s="57"/>
      <c r="AF57" s="103"/>
      <c r="AG57" s="110"/>
      <c r="AH57" s="112" t="str">
        <f t="shared" si="3"/>
        <v/>
      </c>
      <c r="AI57" s="79"/>
      <c r="AJ57" s="80"/>
      <c r="AK57" s="118"/>
      <c r="AL57" s="67"/>
      <c r="AM57" s="58" t="str">
        <f t="shared" si="4"/>
        <v/>
      </c>
      <c r="AN57" s="120" t="str">
        <f t="shared" si="5"/>
        <v/>
      </c>
      <c r="AO57" s="122" t="str">
        <f t="shared" si="6"/>
        <v/>
      </c>
      <c r="AP57" s="60" t="str">
        <f t="shared" si="7"/>
        <v/>
      </c>
      <c r="AQ57" s="124" t="str">
        <f t="shared" si="8"/>
        <v/>
      </c>
      <c r="AR57" s="133"/>
      <c r="AS57" s="136"/>
      <c r="AT57" s="69"/>
      <c r="AU57" s="62"/>
      <c r="AV57" s="62" t="str">
        <f t="shared" si="9"/>
        <v/>
      </c>
      <c r="AW57" s="58" t="str">
        <f t="shared" si="10"/>
        <v/>
      </c>
      <c r="AX57" s="63" t="str">
        <f t="shared" si="11"/>
        <v/>
      </c>
      <c r="AY57" s="59" t="str">
        <f t="shared" si="12"/>
        <v/>
      </c>
      <c r="AZ57" s="59" t="str">
        <f t="shared" si="13"/>
        <v/>
      </c>
      <c r="BA57" s="124" t="str">
        <f t="shared" si="14"/>
        <v/>
      </c>
      <c r="BB57" s="274"/>
      <c r="BC57" s="270"/>
      <c r="BD57" s="73"/>
      <c r="BE57" s="157"/>
    </row>
    <row r="58" spans="1:57" s="5" customFormat="1" ht="24.75" customHeight="1" x14ac:dyDescent="0.2">
      <c r="A58" s="156"/>
      <c r="B58" s="73"/>
      <c r="C58" s="73"/>
      <c r="D58" s="157"/>
      <c r="E58" s="165"/>
      <c r="F58" s="161"/>
      <c r="G58" s="53"/>
      <c r="H58" s="53"/>
      <c r="I58" s="52"/>
      <c r="J58" s="3"/>
      <c r="K58" s="66"/>
      <c r="L58" s="150"/>
      <c r="M58" s="145" t="s">
        <v>156</v>
      </c>
      <c r="N58" s="188" t="s">
        <v>180</v>
      </c>
      <c r="O58" s="71"/>
      <c r="P58" s="144" t="str">
        <f t="shared" si="2"/>
        <v/>
      </c>
      <c r="Q58" s="151"/>
      <c r="R58" s="55"/>
      <c r="S58" s="142"/>
      <c r="T58" s="145"/>
      <c r="U58" s="144"/>
      <c r="V58" s="56"/>
      <c r="W58" s="57"/>
      <c r="X58" s="103"/>
      <c r="Y58" s="105"/>
      <c r="Z58" s="56"/>
      <c r="AA58" s="57"/>
      <c r="AB58" s="103"/>
      <c r="AC58" s="105"/>
      <c r="AD58" s="56"/>
      <c r="AE58" s="57"/>
      <c r="AF58" s="103"/>
      <c r="AG58" s="110"/>
      <c r="AH58" s="112" t="str">
        <f t="shared" si="3"/>
        <v/>
      </c>
      <c r="AI58" s="79"/>
      <c r="AJ58" s="80"/>
      <c r="AK58" s="118"/>
      <c r="AL58" s="67"/>
      <c r="AM58" s="58" t="str">
        <f t="shared" si="4"/>
        <v/>
      </c>
      <c r="AN58" s="120" t="str">
        <f t="shared" si="5"/>
        <v/>
      </c>
      <c r="AO58" s="122" t="str">
        <f t="shared" si="6"/>
        <v/>
      </c>
      <c r="AP58" s="60" t="str">
        <f t="shared" si="7"/>
        <v/>
      </c>
      <c r="AQ58" s="124" t="str">
        <f t="shared" si="8"/>
        <v/>
      </c>
      <c r="AR58" s="133"/>
      <c r="AS58" s="136"/>
      <c r="AT58" s="69"/>
      <c r="AU58" s="62"/>
      <c r="AV58" s="62" t="str">
        <f t="shared" si="9"/>
        <v/>
      </c>
      <c r="AW58" s="58" t="str">
        <f t="shared" si="10"/>
        <v/>
      </c>
      <c r="AX58" s="63" t="str">
        <f t="shared" si="11"/>
        <v/>
      </c>
      <c r="AY58" s="59" t="str">
        <f t="shared" si="12"/>
        <v/>
      </c>
      <c r="AZ58" s="59" t="str">
        <f t="shared" si="13"/>
        <v/>
      </c>
      <c r="BA58" s="124" t="str">
        <f t="shared" si="14"/>
        <v/>
      </c>
      <c r="BB58" s="274"/>
      <c r="BC58" s="270"/>
      <c r="BD58" s="73"/>
      <c r="BE58" s="157"/>
    </row>
    <row r="59" spans="1:57" s="5" customFormat="1" ht="24.75" customHeight="1" x14ac:dyDescent="0.2">
      <c r="A59" s="156"/>
      <c r="B59" s="73"/>
      <c r="C59" s="73"/>
      <c r="D59" s="157"/>
      <c r="E59" s="165"/>
      <c r="F59" s="161"/>
      <c r="G59" s="53"/>
      <c r="H59" s="53"/>
      <c r="I59" s="52"/>
      <c r="J59" s="3"/>
      <c r="K59" s="66"/>
      <c r="L59" s="150"/>
      <c r="M59" s="145" t="s">
        <v>156</v>
      </c>
      <c r="N59" s="188" t="s">
        <v>180</v>
      </c>
      <c r="O59" s="71"/>
      <c r="P59" s="144" t="str">
        <f t="shared" si="2"/>
        <v/>
      </c>
      <c r="Q59" s="151"/>
      <c r="R59" s="55"/>
      <c r="S59" s="142"/>
      <c r="T59" s="145"/>
      <c r="U59" s="144"/>
      <c r="V59" s="56"/>
      <c r="W59" s="57"/>
      <c r="X59" s="103"/>
      <c r="Y59" s="105"/>
      <c r="Z59" s="56"/>
      <c r="AA59" s="57"/>
      <c r="AB59" s="103"/>
      <c r="AC59" s="105"/>
      <c r="AD59" s="56"/>
      <c r="AE59" s="57"/>
      <c r="AF59" s="103"/>
      <c r="AG59" s="110"/>
      <c r="AH59" s="112" t="str">
        <f t="shared" si="3"/>
        <v/>
      </c>
      <c r="AI59" s="79"/>
      <c r="AJ59" s="80"/>
      <c r="AK59" s="118"/>
      <c r="AL59" s="67"/>
      <c r="AM59" s="58" t="str">
        <f t="shared" si="4"/>
        <v/>
      </c>
      <c r="AN59" s="120" t="str">
        <f t="shared" si="5"/>
        <v/>
      </c>
      <c r="AO59" s="122" t="str">
        <f t="shared" si="6"/>
        <v/>
      </c>
      <c r="AP59" s="60" t="str">
        <f t="shared" si="7"/>
        <v/>
      </c>
      <c r="AQ59" s="124" t="str">
        <f t="shared" si="8"/>
        <v/>
      </c>
      <c r="AR59" s="133"/>
      <c r="AS59" s="136"/>
      <c r="AT59" s="69"/>
      <c r="AU59" s="62"/>
      <c r="AV59" s="62" t="str">
        <f t="shared" si="9"/>
        <v/>
      </c>
      <c r="AW59" s="58" t="str">
        <f t="shared" si="10"/>
        <v/>
      </c>
      <c r="AX59" s="63" t="str">
        <f t="shared" si="11"/>
        <v/>
      </c>
      <c r="AY59" s="59" t="str">
        <f t="shared" si="12"/>
        <v/>
      </c>
      <c r="AZ59" s="59" t="str">
        <f t="shared" si="13"/>
        <v/>
      </c>
      <c r="BA59" s="124" t="str">
        <f t="shared" si="14"/>
        <v/>
      </c>
      <c r="BB59" s="274"/>
      <c r="BC59" s="270"/>
      <c r="BD59" s="73"/>
      <c r="BE59" s="157"/>
    </row>
    <row r="60" spans="1:57" s="5" customFormat="1" ht="24.75" customHeight="1" x14ac:dyDescent="0.2">
      <c r="A60" s="156"/>
      <c r="B60" s="73"/>
      <c r="C60" s="73"/>
      <c r="D60" s="157"/>
      <c r="E60" s="165"/>
      <c r="F60" s="161"/>
      <c r="G60" s="53"/>
      <c r="H60" s="53"/>
      <c r="I60" s="52"/>
      <c r="J60" s="3"/>
      <c r="K60" s="66"/>
      <c r="L60" s="150"/>
      <c r="M60" s="145" t="s">
        <v>156</v>
      </c>
      <c r="N60" s="188" t="s">
        <v>180</v>
      </c>
      <c r="O60" s="71"/>
      <c r="P60" s="144" t="str">
        <f t="shared" si="2"/>
        <v/>
      </c>
      <c r="Q60" s="151"/>
      <c r="R60" s="55"/>
      <c r="S60" s="142"/>
      <c r="T60" s="145"/>
      <c r="U60" s="144"/>
      <c r="V60" s="56"/>
      <c r="W60" s="57"/>
      <c r="X60" s="103"/>
      <c r="Y60" s="105"/>
      <c r="Z60" s="56"/>
      <c r="AA60" s="57"/>
      <c r="AB60" s="103"/>
      <c r="AC60" s="105"/>
      <c r="AD60" s="56"/>
      <c r="AE60" s="57"/>
      <c r="AF60" s="103"/>
      <c r="AG60" s="110"/>
      <c r="AH60" s="112" t="str">
        <f t="shared" si="3"/>
        <v/>
      </c>
      <c r="AI60" s="79"/>
      <c r="AJ60" s="80"/>
      <c r="AK60" s="118"/>
      <c r="AL60" s="67"/>
      <c r="AM60" s="58" t="str">
        <f t="shared" si="4"/>
        <v/>
      </c>
      <c r="AN60" s="120" t="str">
        <f t="shared" si="5"/>
        <v/>
      </c>
      <c r="AO60" s="122" t="str">
        <f t="shared" si="6"/>
        <v/>
      </c>
      <c r="AP60" s="60" t="str">
        <f t="shared" si="7"/>
        <v/>
      </c>
      <c r="AQ60" s="124" t="str">
        <f t="shared" si="8"/>
        <v/>
      </c>
      <c r="AR60" s="133"/>
      <c r="AS60" s="136"/>
      <c r="AT60" s="69"/>
      <c r="AU60" s="62"/>
      <c r="AV60" s="62" t="str">
        <f t="shared" si="9"/>
        <v/>
      </c>
      <c r="AW60" s="58" t="str">
        <f t="shared" si="10"/>
        <v/>
      </c>
      <c r="AX60" s="63" t="str">
        <f t="shared" si="11"/>
        <v/>
      </c>
      <c r="AY60" s="59" t="str">
        <f t="shared" si="12"/>
        <v/>
      </c>
      <c r="AZ60" s="59" t="str">
        <f t="shared" si="13"/>
        <v/>
      </c>
      <c r="BA60" s="124" t="str">
        <f t="shared" si="14"/>
        <v/>
      </c>
      <c r="BB60" s="274"/>
      <c r="BC60" s="270"/>
      <c r="BD60" s="73"/>
      <c r="BE60" s="157"/>
    </row>
    <row r="61" spans="1:57" s="5" customFormat="1" ht="24.75" customHeight="1" x14ac:dyDescent="0.2">
      <c r="A61" s="156"/>
      <c r="B61" s="73"/>
      <c r="C61" s="73"/>
      <c r="D61" s="157"/>
      <c r="E61" s="165"/>
      <c r="F61" s="161"/>
      <c r="G61" s="53"/>
      <c r="H61" s="53"/>
      <c r="I61" s="52"/>
      <c r="J61" s="3"/>
      <c r="K61" s="66"/>
      <c r="L61" s="150"/>
      <c r="M61" s="145" t="s">
        <v>156</v>
      </c>
      <c r="N61" s="188" t="s">
        <v>180</v>
      </c>
      <c r="O61" s="71"/>
      <c r="P61" s="144" t="str">
        <f t="shared" si="2"/>
        <v/>
      </c>
      <c r="Q61" s="151"/>
      <c r="R61" s="55"/>
      <c r="S61" s="142"/>
      <c r="T61" s="145"/>
      <c r="U61" s="144"/>
      <c r="V61" s="56"/>
      <c r="W61" s="57"/>
      <c r="X61" s="103"/>
      <c r="Y61" s="105"/>
      <c r="Z61" s="56"/>
      <c r="AA61" s="57"/>
      <c r="AB61" s="103"/>
      <c r="AC61" s="105"/>
      <c r="AD61" s="56"/>
      <c r="AE61" s="57"/>
      <c r="AF61" s="103"/>
      <c r="AG61" s="110"/>
      <c r="AH61" s="112" t="str">
        <f t="shared" si="3"/>
        <v/>
      </c>
      <c r="AI61" s="79"/>
      <c r="AJ61" s="80"/>
      <c r="AK61" s="118"/>
      <c r="AL61" s="67"/>
      <c r="AM61" s="58" t="str">
        <f t="shared" si="4"/>
        <v/>
      </c>
      <c r="AN61" s="120" t="str">
        <f t="shared" si="5"/>
        <v/>
      </c>
      <c r="AO61" s="122" t="str">
        <f t="shared" si="6"/>
        <v/>
      </c>
      <c r="AP61" s="60" t="str">
        <f t="shared" si="7"/>
        <v/>
      </c>
      <c r="AQ61" s="124" t="str">
        <f t="shared" si="8"/>
        <v/>
      </c>
      <c r="AR61" s="133"/>
      <c r="AS61" s="136"/>
      <c r="AT61" s="69"/>
      <c r="AU61" s="62"/>
      <c r="AV61" s="62" t="str">
        <f t="shared" si="9"/>
        <v/>
      </c>
      <c r="AW61" s="58" t="str">
        <f t="shared" si="10"/>
        <v/>
      </c>
      <c r="AX61" s="63" t="str">
        <f t="shared" si="11"/>
        <v/>
      </c>
      <c r="AY61" s="59" t="str">
        <f t="shared" si="12"/>
        <v/>
      </c>
      <c r="AZ61" s="59" t="str">
        <f t="shared" si="13"/>
        <v/>
      </c>
      <c r="BA61" s="124" t="str">
        <f t="shared" si="14"/>
        <v/>
      </c>
      <c r="BB61" s="274"/>
      <c r="BC61" s="270"/>
      <c r="BD61" s="73"/>
      <c r="BE61" s="157"/>
    </row>
    <row r="62" spans="1:57" s="5" customFormat="1" ht="24.75" customHeight="1" x14ac:dyDescent="0.2">
      <c r="A62" s="156"/>
      <c r="B62" s="73"/>
      <c r="C62" s="73"/>
      <c r="D62" s="157"/>
      <c r="E62" s="165"/>
      <c r="F62" s="161"/>
      <c r="G62" s="53"/>
      <c r="H62" s="53"/>
      <c r="I62" s="52"/>
      <c r="J62" s="3"/>
      <c r="K62" s="66"/>
      <c r="L62" s="150"/>
      <c r="M62" s="145" t="s">
        <v>156</v>
      </c>
      <c r="N62" s="188" t="s">
        <v>180</v>
      </c>
      <c r="O62" s="71"/>
      <c r="P62" s="144" t="str">
        <f t="shared" si="2"/>
        <v/>
      </c>
      <c r="Q62" s="151"/>
      <c r="R62" s="55"/>
      <c r="S62" s="142"/>
      <c r="T62" s="145"/>
      <c r="U62" s="144"/>
      <c r="V62" s="56"/>
      <c r="W62" s="57"/>
      <c r="X62" s="103"/>
      <c r="Y62" s="105"/>
      <c r="Z62" s="56"/>
      <c r="AA62" s="57"/>
      <c r="AB62" s="103"/>
      <c r="AC62" s="105"/>
      <c r="AD62" s="56"/>
      <c r="AE62" s="57"/>
      <c r="AF62" s="103"/>
      <c r="AG62" s="110"/>
      <c r="AH62" s="112" t="str">
        <f t="shared" si="3"/>
        <v/>
      </c>
      <c r="AI62" s="79"/>
      <c r="AJ62" s="80"/>
      <c r="AK62" s="118"/>
      <c r="AL62" s="67"/>
      <c r="AM62" s="58" t="str">
        <f t="shared" si="4"/>
        <v/>
      </c>
      <c r="AN62" s="120" t="str">
        <f t="shared" si="5"/>
        <v/>
      </c>
      <c r="AO62" s="122" t="str">
        <f t="shared" si="6"/>
        <v/>
      </c>
      <c r="AP62" s="60" t="str">
        <f t="shared" si="7"/>
        <v/>
      </c>
      <c r="AQ62" s="124" t="str">
        <f t="shared" si="8"/>
        <v/>
      </c>
      <c r="AR62" s="133"/>
      <c r="AS62" s="136"/>
      <c r="AT62" s="69"/>
      <c r="AU62" s="62"/>
      <c r="AV62" s="62" t="str">
        <f t="shared" si="9"/>
        <v/>
      </c>
      <c r="AW62" s="58" t="str">
        <f t="shared" si="10"/>
        <v/>
      </c>
      <c r="AX62" s="63" t="str">
        <f t="shared" si="11"/>
        <v/>
      </c>
      <c r="AY62" s="59" t="str">
        <f t="shared" si="12"/>
        <v/>
      </c>
      <c r="AZ62" s="59" t="str">
        <f t="shared" si="13"/>
        <v/>
      </c>
      <c r="BA62" s="124" t="str">
        <f t="shared" si="14"/>
        <v/>
      </c>
      <c r="BB62" s="274"/>
      <c r="BC62" s="270"/>
      <c r="BD62" s="73"/>
      <c r="BE62" s="157"/>
    </row>
    <row r="63" spans="1:57" s="5" customFormat="1" ht="24.75" customHeight="1" x14ac:dyDescent="0.2">
      <c r="A63" s="156"/>
      <c r="B63" s="73"/>
      <c r="C63" s="73"/>
      <c r="D63" s="157"/>
      <c r="E63" s="165"/>
      <c r="F63" s="161"/>
      <c r="G63" s="53"/>
      <c r="H63" s="53"/>
      <c r="I63" s="52"/>
      <c r="J63" s="3"/>
      <c r="K63" s="66"/>
      <c r="L63" s="150"/>
      <c r="M63" s="145" t="s">
        <v>156</v>
      </c>
      <c r="N63" s="188" t="s">
        <v>180</v>
      </c>
      <c r="O63" s="71"/>
      <c r="P63" s="144" t="str">
        <f t="shared" si="2"/>
        <v/>
      </c>
      <c r="Q63" s="151"/>
      <c r="R63" s="55"/>
      <c r="S63" s="142"/>
      <c r="T63" s="145"/>
      <c r="U63" s="144"/>
      <c r="V63" s="56"/>
      <c r="W63" s="57"/>
      <c r="X63" s="103"/>
      <c r="Y63" s="105"/>
      <c r="Z63" s="56"/>
      <c r="AA63" s="57"/>
      <c r="AB63" s="103"/>
      <c r="AC63" s="105"/>
      <c r="AD63" s="56"/>
      <c r="AE63" s="57"/>
      <c r="AF63" s="103"/>
      <c r="AG63" s="110"/>
      <c r="AH63" s="112" t="str">
        <f t="shared" si="3"/>
        <v/>
      </c>
      <c r="AI63" s="79"/>
      <c r="AJ63" s="80"/>
      <c r="AK63" s="118"/>
      <c r="AL63" s="67"/>
      <c r="AM63" s="58" t="str">
        <f t="shared" si="4"/>
        <v/>
      </c>
      <c r="AN63" s="120" t="str">
        <f t="shared" si="5"/>
        <v/>
      </c>
      <c r="AO63" s="122" t="str">
        <f t="shared" si="6"/>
        <v/>
      </c>
      <c r="AP63" s="60" t="str">
        <f t="shared" si="7"/>
        <v/>
      </c>
      <c r="AQ63" s="124" t="str">
        <f t="shared" si="8"/>
        <v/>
      </c>
      <c r="AR63" s="133"/>
      <c r="AS63" s="136"/>
      <c r="AT63" s="69"/>
      <c r="AU63" s="62"/>
      <c r="AV63" s="62" t="str">
        <f t="shared" si="9"/>
        <v/>
      </c>
      <c r="AW63" s="58" t="str">
        <f t="shared" si="10"/>
        <v/>
      </c>
      <c r="AX63" s="63" t="str">
        <f t="shared" si="11"/>
        <v/>
      </c>
      <c r="AY63" s="59" t="str">
        <f t="shared" si="12"/>
        <v/>
      </c>
      <c r="AZ63" s="59" t="str">
        <f t="shared" si="13"/>
        <v/>
      </c>
      <c r="BA63" s="124" t="str">
        <f t="shared" si="14"/>
        <v/>
      </c>
      <c r="BB63" s="274"/>
      <c r="BC63" s="270"/>
      <c r="BD63" s="73"/>
      <c r="BE63" s="157"/>
    </row>
    <row r="64" spans="1:57" s="5" customFormat="1" ht="24.75" customHeight="1" x14ac:dyDescent="0.2">
      <c r="A64" s="156"/>
      <c r="B64" s="73"/>
      <c r="C64" s="73"/>
      <c r="D64" s="157"/>
      <c r="E64" s="165"/>
      <c r="F64" s="161"/>
      <c r="G64" s="53"/>
      <c r="H64" s="53"/>
      <c r="I64" s="52"/>
      <c r="J64" s="3"/>
      <c r="K64" s="66"/>
      <c r="L64" s="150"/>
      <c r="M64" s="145" t="s">
        <v>156</v>
      </c>
      <c r="N64" s="188" t="s">
        <v>180</v>
      </c>
      <c r="O64" s="71"/>
      <c r="P64" s="144" t="str">
        <f t="shared" si="2"/>
        <v/>
      </c>
      <c r="Q64" s="151"/>
      <c r="R64" s="55"/>
      <c r="S64" s="142"/>
      <c r="T64" s="145"/>
      <c r="U64" s="144"/>
      <c r="V64" s="56"/>
      <c r="W64" s="57"/>
      <c r="X64" s="103"/>
      <c r="Y64" s="105"/>
      <c r="Z64" s="56"/>
      <c r="AA64" s="57"/>
      <c r="AB64" s="103"/>
      <c r="AC64" s="105"/>
      <c r="AD64" s="56"/>
      <c r="AE64" s="57"/>
      <c r="AF64" s="103"/>
      <c r="AG64" s="110"/>
      <c r="AH64" s="112" t="str">
        <f t="shared" si="3"/>
        <v/>
      </c>
      <c r="AI64" s="79"/>
      <c r="AJ64" s="80"/>
      <c r="AK64" s="118"/>
      <c r="AL64" s="67"/>
      <c r="AM64" s="58" t="str">
        <f t="shared" si="4"/>
        <v/>
      </c>
      <c r="AN64" s="120" t="str">
        <f t="shared" si="5"/>
        <v/>
      </c>
      <c r="AO64" s="122" t="str">
        <f t="shared" si="6"/>
        <v/>
      </c>
      <c r="AP64" s="60" t="str">
        <f t="shared" si="7"/>
        <v/>
      </c>
      <c r="AQ64" s="124" t="str">
        <f t="shared" si="8"/>
        <v/>
      </c>
      <c r="AR64" s="133"/>
      <c r="AS64" s="136"/>
      <c r="AT64" s="69"/>
      <c r="AU64" s="62"/>
      <c r="AV64" s="62" t="str">
        <f t="shared" si="9"/>
        <v/>
      </c>
      <c r="AW64" s="58" t="str">
        <f t="shared" si="10"/>
        <v/>
      </c>
      <c r="AX64" s="63" t="str">
        <f t="shared" si="11"/>
        <v/>
      </c>
      <c r="AY64" s="59" t="str">
        <f t="shared" si="12"/>
        <v/>
      </c>
      <c r="AZ64" s="59" t="str">
        <f t="shared" si="13"/>
        <v/>
      </c>
      <c r="BA64" s="124" t="str">
        <f t="shared" si="14"/>
        <v/>
      </c>
      <c r="BB64" s="274"/>
      <c r="BC64" s="270"/>
      <c r="BD64" s="73"/>
      <c r="BE64" s="157"/>
    </row>
    <row r="65" spans="1:57" s="5" customFormat="1" ht="24.75" customHeight="1" x14ac:dyDescent="0.2">
      <c r="A65" s="156"/>
      <c r="B65" s="73"/>
      <c r="C65" s="73"/>
      <c r="D65" s="157"/>
      <c r="E65" s="165"/>
      <c r="F65" s="161"/>
      <c r="G65" s="53"/>
      <c r="H65" s="53"/>
      <c r="I65" s="52"/>
      <c r="J65" s="3"/>
      <c r="K65" s="66"/>
      <c r="L65" s="150"/>
      <c r="M65" s="145" t="s">
        <v>156</v>
      </c>
      <c r="N65" s="188" t="s">
        <v>180</v>
      </c>
      <c r="O65" s="71"/>
      <c r="P65" s="144" t="str">
        <f t="shared" si="2"/>
        <v/>
      </c>
      <c r="Q65" s="151"/>
      <c r="R65" s="55"/>
      <c r="S65" s="142"/>
      <c r="T65" s="145"/>
      <c r="U65" s="144"/>
      <c r="V65" s="56"/>
      <c r="W65" s="57"/>
      <c r="X65" s="103"/>
      <c r="Y65" s="105"/>
      <c r="Z65" s="56"/>
      <c r="AA65" s="57"/>
      <c r="AB65" s="103"/>
      <c r="AC65" s="105"/>
      <c r="AD65" s="56"/>
      <c r="AE65" s="57"/>
      <c r="AF65" s="103"/>
      <c r="AG65" s="110"/>
      <c r="AH65" s="112" t="str">
        <f t="shared" si="3"/>
        <v/>
      </c>
      <c r="AI65" s="79"/>
      <c r="AJ65" s="80"/>
      <c r="AK65" s="118"/>
      <c r="AL65" s="67"/>
      <c r="AM65" s="58" t="str">
        <f t="shared" si="4"/>
        <v/>
      </c>
      <c r="AN65" s="120" t="str">
        <f t="shared" si="5"/>
        <v/>
      </c>
      <c r="AO65" s="122" t="str">
        <f t="shared" si="6"/>
        <v/>
      </c>
      <c r="AP65" s="60" t="str">
        <f t="shared" si="7"/>
        <v/>
      </c>
      <c r="AQ65" s="124" t="str">
        <f t="shared" si="8"/>
        <v/>
      </c>
      <c r="AR65" s="133"/>
      <c r="AS65" s="136"/>
      <c r="AT65" s="69"/>
      <c r="AU65" s="62"/>
      <c r="AV65" s="62" t="str">
        <f t="shared" si="9"/>
        <v/>
      </c>
      <c r="AW65" s="58" t="str">
        <f t="shared" si="10"/>
        <v/>
      </c>
      <c r="AX65" s="63" t="str">
        <f t="shared" si="11"/>
        <v/>
      </c>
      <c r="AY65" s="59" t="str">
        <f t="shared" si="12"/>
        <v/>
      </c>
      <c r="AZ65" s="59" t="str">
        <f t="shared" si="13"/>
        <v/>
      </c>
      <c r="BA65" s="124" t="str">
        <f t="shared" si="14"/>
        <v/>
      </c>
      <c r="BB65" s="274"/>
      <c r="BC65" s="270"/>
      <c r="BD65" s="73"/>
      <c r="BE65" s="157"/>
    </row>
    <row r="66" spans="1:57" s="5" customFormat="1" ht="24.75" customHeight="1" x14ac:dyDescent="0.2">
      <c r="A66" s="156"/>
      <c r="B66" s="73"/>
      <c r="C66" s="73"/>
      <c r="D66" s="157"/>
      <c r="E66" s="165"/>
      <c r="F66" s="161"/>
      <c r="G66" s="53"/>
      <c r="H66" s="53"/>
      <c r="I66" s="52"/>
      <c r="J66" s="3"/>
      <c r="K66" s="66"/>
      <c r="L66" s="150"/>
      <c r="M66" s="145" t="s">
        <v>156</v>
      </c>
      <c r="N66" s="188" t="s">
        <v>180</v>
      </c>
      <c r="O66" s="71"/>
      <c r="P66" s="144" t="str">
        <f t="shared" si="2"/>
        <v/>
      </c>
      <c r="Q66" s="151"/>
      <c r="R66" s="55"/>
      <c r="S66" s="142"/>
      <c r="T66" s="145"/>
      <c r="U66" s="144"/>
      <c r="V66" s="56"/>
      <c r="W66" s="57"/>
      <c r="X66" s="103"/>
      <c r="Y66" s="105"/>
      <c r="Z66" s="56"/>
      <c r="AA66" s="57"/>
      <c r="AB66" s="103"/>
      <c r="AC66" s="105"/>
      <c r="AD66" s="56"/>
      <c r="AE66" s="57"/>
      <c r="AF66" s="103"/>
      <c r="AG66" s="110"/>
      <c r="AH66" s="112" t="str">
        <f t="shared" si="3"/>
        <v/>
      </c>
      <c r="AI66" s="79"/>
      <c r="AJ66" s="80"/>
      <c r="AK66" s="118"/>
      <c r="AL66" s="67"/>
      <c r="AM66" s="58" t="str">
        <f t="shared" si="4"/>
        <v/>
      </c>
      <c r="AN66" s="120" t="str">
        <f t="shared" si="5"/>
        <v/>
      </c>
      <c r="AO66" s="122" t="str">
        <f t="shared" si="6"/>
        <v/>
      </c>
      <c r="AP66" s="60" t="str">
        <f t="shared" si="7"/>
        <v/>
      </c>
      <c r="AQ66" s="124" t="str">
        <f t="shared" si="8"/>
        <v/>
      </c>
      <c r="AR66" s="133"/>
      <c r="AS66" s="136"/>
      <c r="AT66" s="69"/>
      <c r="AU66" s="62"/>
      <c r="AV66" s="62" t="str">
        <f t="shared" si="9"/>
        <v/>
      </c>
      <c r="AW66" s="58" t="str">
        <f t="shared" si="10"/>
        <v/>
      </c>
      <c r="AX66" s="63" t="str">
        <f t="shared" si="11"/>
        <v/>
      </c>
      <c r="AY66" s="59" t="str">
        <f t="shared" si="12"/>
        <v/>
      </c>
      <c r="AZ66" s="59" t="str">
        <f t="shared" si="13"/>
        <v/>
      </c>
      <c r="BA66" s="124" t="str">
        <f t="shared" si="14"/>
        <v/>
      </c>
      <c r="BB66" s="274"/>
      <c r="BC66" s="270"/>
      <c r="BD66" s="73"/>
      <c r="BE66" s="157"/>
    </row>
    <row r="67" spans="1:57" s="5" customFormat="1" ht="24.75" customHeight="1" x14ac:dyDescent="0.2">
      <c r="A67" s="156"/>
      <c r="B67" s="73"/>
      <c r="C67" s="73"/>
      <c r="D67" s="157"/>
      <c r="E67" s="165"/>
      <c r="F67" s="161"/>
      <c r="G67" s="53"/>
      <c r="H67" s="53"/>
      <c r="I67" s="52"/>
      <c r="J67" s="3"/>
      <c r="K67" s="66"/>
      <c r="L67" s="150"/>
      <c r="M67" s="145" t="s">
        <v>156</v>
      </c>
      <c r="N67" s="188" t="s">
        <v>180</v>
      </c>
      <c r="O67" s="71"/>
      <c r="P67" s="144" t="str">
        <f t="shared" si="2"/>
        <v/>
      </c>
      <c r="Q67" s="151"/>
      <c r="R67" s="55"/>
      <c r="S67" s="142"/>
      <c r="T67" s="145"/>
      <c r="U67" s="144"/>
      <c r="V67" s="56"/>
      <c r="W67" s="57"/>
      <c r="X67" s="103"/>
      <c r="Y67" s="105"/>
      <c r="Z67" s="56"/>
      <c r="AA67" s="57"/>
      <c r="AB67" s="103"/>
      <c r="AC67" s="105"/>
      <c r="AD67" s="56"/>
      <c r="AE67" s="57"/>
      <c r="AF67" s="103"/>
      <c r="AG67" s="110"/>
      <c r="AH67" s="112" t="str">
        <f t="shared" si="3"/>
        <v/>
      </c>
      <c r="AI67" s="79"/>
      <c r="AJ67" s="80"/>
      <c r="AK67" s="118"/>
      <c r="AL67" s="67"/>
      <c r="AM67" s="58" t="str">
        <f t="shared" si="4"/>
        <v/>
      </c>
      <c r="AN67" s="120" t="str">
        <f t="shared" si="5"/>
        <v/>
      </c>
      <c r="AO67" s="122" t="str">
        <f t="shared" si="6"/>
        <v/>
      </c>
      <c r="AP67" s="60" t="str">
        <f t="shared" si="7"/>
        <v/>
      </c>
      <c r="AQ67" s="124" t="str">
        <f t="shared" si="8"/>
        <v/>
      </c>
      <c r="AR67" s="133"/>
      <c r="AS67" s="136"/>
      <c r="AT67" s="69"/>
      <c r="AU67" s="62"/>
      <c r="AV67" s="62" t="str">
        <f t="shared" si="9"/>
        <v/>
      </c>
      <c r="AW67" s="58" t="str">
        <f t="shared" si="10"/>
        <v/>
      </c>
      <c r="AX67" s="63" t="str">
        <f t="shared" si="11"/>
        <v/>
      </c>
      <c r="AY67" s="59" t="str">
        <f t="shared" si="12"/>
        <v/>
      </c>
      <c r="AZ67" s="59" t="str">
        <f t="shared" si="13"/>
        <v/>
      </c>
      <c r="BA67" s="124" t="str">
        <f t="shared" si="14"/>
        <v/>
      </c>
      <c r="BB67" s="274"/>
      <c r="BC67" s="270"/>
      <c r="BD67" s="73"/>
      <c r="BE67" s="157"/>
    </row>
    <row r="68" spans="1:57" s="5" customFormat="1" ht="24.75" customHeight="1" x14ac:dyDescent="0.2">
      <c r="A68" s="156"/>
      <c r="B68" s="73"/>
      <c r="C68" s="73"/>
      <c r="D68" s="157"/>
      <c r="E68" s="165"/>
      <c r="F68" s="161"/>
      <c r="G68" s="53"/>
      <c r="H68" s="53"/>
      <c r="I68" s="52"/>
      <c r="J68" s="3"/>
      <c r="K68" s="66"/>
      <c r="L68" s="150"/>
      <c r="M68" s="145" t="s">
        <v>156</v>
      </c>
      <c r="N68" s="188" t="s">
        <v>180</v>
      </c>
      <c r="O68" s="71"/>
      <c r="P68" s="144" t="str">
        <f t="shared" si="2"/>
        <v/>
      </c>
      <c r="Q68" s="151"/>
      <c r="R68" s="55"/>
      <c r="S68" s="142"/>
      <c r="T68" s="145"/>
      <c r="U68" s="144"/>
      <c r="V68" s="56"/>
      <c r="W68" s="57"/>
      <c r="X68" s="103"/>
      <c r="Y68" s="105"/>
      <c r="Z68" s="56"/>
      <c r="AA68" s="57"/>
      <c r="AB68" s="103"/>
      <c r="AC68" s="105"/>
      <c r="AD68" s="56"/>
      <c r="AE68" s="57"/>
      <c r="AF68" s="103"/>
      <c r="AG68" s="110"/>
      <c r="AH68" s="112" t="str">
        <f t="shared" si="3"/>
        <v/>
      </c>
      <c r="AI68" s="79"/>
      <c r="AJ68" s="80"/>
      <c r="AK68" s="118"/>
      <c r="AL68" s="67"/>
      <c r="AM68" s="58" t="str">
        <f t="shared" si="4"/>
        <v/>
      </c>
      <c r="AN68" s="120" t="str">
        <f t="shared" si="5"/>
        <v/>
      </c>
      <c r="AO68" s="122" t="str">
        <f t="shared" si="6"/>
        <v/>
      </c>
      <c r="AP68" s="60" t="str">
        <f t="shared" si="7"/>
        <v/>
      </c>
      <c r="AQ68" s="124" t="str">
        <f t="shared" si="8"/>
        <v/>
      </c>
      <c r="AR68" s="133"/>
      <c r="AS68" s="136"/>
      <c r="AT68" s="69"/>
      <c r="AU68" s="62"/>
      <c r="AV68" s="62" t="str">
        <f t="shared" si="9"/>
        <v/>
      </c>
      <c r="AW68" s="58" t="str">
        <f t="shared" si="10"/>
        <v/>
      </c>
      <c r="AX68" s="63" t="str">
        <f t="shared" si="11"/>
        <v/>
      </c>
      <c r="AY68" s="59" t="str">
        <f t="shared" si="12"/>
        <v/>
      </c>
      <c r="AZ68" s="59" t="str">
        <f t="shared" si="13"/>
        <v/>
      </c>
      <c r="BA68" s="124" t="str">
        <f t="shared" si="14"/>
        <v/>
      </c>
      <c r="BB68" s="274"/>
      <c r="BC68" s="270"/>
      <c r="BD68" s="73"/>
      <c r="BE68" s="157"/>
    </row>
    <row r="69" spans="1:57" s="5" customFormat="1" ht="24.75" customHeight="1" x14ac:dyDescent="0.2">
      <c r="A69" s="156"/>
      <c r="B69" s="73"/>
      <c r="C69" s="73"/>
      <c r="D69" s="157"/>
      <c r="E69" s="165"/>
      <c r="F69" s="161"/>
      <c r="G69" s="53"/>
      <c r="H69" s="53"/>
      <c r="I69" s="52"/>
      <c r="J69" s="3"/>
      <c r="K69" s="66"/>
      <c r="L69" s="150"/>
      <c r="M69" s="145" t="s">
        <v>156</v>
      </c>
      <c r="N69" s="188" t="s">
        <v>180</v>
      </c>
      <c r="O69" s="71"/>
      <c r="P69" s="144" t="str">
        <f t="shared" si="2"/>
        <v/>
      </c>
      <c r="Q69" s="151"/>
      <c r="R69" s="55"/>
      <c r="S69" s="142"/>
      <c r="T69" s="145"/>
      <c r="U69" s="144"/>
      <c r="V69" s="56"/>
      <c r="W69" s="57"/>
      <c r="X69" s="103"/>
      <c r="Y69" s="105"/>
      <c r="Z69" s="56"/>
      <c r="AA69" s="57"/>
      <c r="AB69" s="103"/>
      <c r="AC69" s="105"/>
      <c r="AD69" s="56"/>
      <c r="AE69" s="57"/>
      <c r="AF69" s="103"/>
      <c r="AG69" s="110"/>
      <c r="AH69" s="112" t="str">
        <f t="shared" si="3"/>
        <v/>
      </c>
      <c r="AI69" s="79"/>
      <c r="AJ69" s="80"/>
      <c r="AK69" s="118"/>
      <c r="AL69" s="67"/>
      <c r="AM69" s="58" t="str">
        <f t="shared" si="4"/>
        <v/>
      </c>
      <c r="AN69" s="120" t="str">
        <f t="shared" si="5"/>
        <v/>
      </c>
      <c r="AO69" s="122" t="str">
        <f t="shared" si="6"/>
        <v/>
      </c>
      <c r="AP69" s="60" t="str">
        <f t="shared" si="7"/>
        <v/>
      </c>
      <c r="AQ69" s="124" t="str">
        <f t="shared" si="8"/>
        <v/>
      </c>
      <c r="AR69" s="133"/>
      <c r="AS69" s="136"/>
      <c r="AT69" s="69"/>
      <c r="AU69" s="62"/>
      <c r="AV69" s="62" t="str">
        <f t="shared" si="9"/>
        <v/>
      </c>
      <c r="AW69" s="58" t="str">
        <f t="shared" si="10"/>
        <v/>
      </c>
      <c r="AX69" s="63" t="str">
        <f t="shared" si="11"/>
        <v/>
      </c>
      <c r="AY69" s="59" t="str">
        <f t="shared" si="12"/>
        <v/>
      </c>
      <c r="AZ69" s="59" t="str">
        <f t="shared" si="13"/>
        <v/>
      </c>
      <c r="BA69" s="124" t="str">
        <f t="shared" si="14"/>
        <v/>
      </c>
      <c r="BB69" s="274"/>
      <c r="BC69" s="270"/>
      <c r="BD69" s="73"/>
      <c r="BE69" s="157"/>
    </row>
    <row r="70" spans="1:57" s="5" customFormat="1" ht="24.75" customHeight="1" x14ac:dyDescent="0.2">
      <c r="A70" s="156"/>
      <c r="B70" s="73"/>
      <c r="C70" s="73"/>
      <c r="D70" s="157"/>
      <c r="E70" s="165"/>
      <c r="F70" s="161"/>
      <c r="G70" s="53"/>
      <c r="H70" s="53"/>
      <c r="I70" s="52"/>
      <c r="J70" s="3"/>
      <c r="K70" s="66"/>
      <c r="L70" s="150"/>
      <c r="M70" s="145" t="s">
        <v>156</v>
      </c>
      <c r="N70" s="188" t="s">
        <v>180</v>
      </c>
      <c r="O70" s="71"/>
      <c r="P70" s="144" t="str">
        <f t="shared" si="2"/>
        <v/>
      </c>
      <c r="Q70" s="151"/>
      <c r="R70" s="55"/>
      <c r="S70" s="142"/>
      <c r="T70" s="145"/>
      <c r="U70" s="144"/>
      <c r="V70" s="56"/>
      <c r="W70" s="57"/>
      <c r="X70" s="103"/>
      <c r="Y70" s="105"/>
      <c r="Z70" s="56"/>
      <c r="AA70" s="57"/>
      <c r="AB70" s="103"/>
      <c r="AC70" s="105"/>
      <c r="AD70" s="56"/>
      <c r="AE70" s="57"/>
      <c r="AF70" s="103"/>
      <c r="AG70" s="110"/>
      <c r="AH70" s="112" t="str">
        <f t="shared" si="3"/>
        <v/>
      </c>
      <c r="AI70" s="79"/>
      <c r="AJ70" s="80"/>
      <c r="AK70" s="118"/>
      <c r="AL70" s="67"/>
      <c r="AM70" s="58" t="str">
        <f t="shared" si="4"/>
        <v/>
      </c>
      <c r="AN70" s="120" t="str">
        <f t="shared" si="5"/>
        <v/>
      </c>
      <c r="AO70" s="122" t="str">
        <f t="shared" si="6"/>
        <v/>
      </c>
      <c r="AP70" s="60" t="str">
        <f t="shared" si="7"/>
        <v/>
      </c>
      <c r="AQ70" s="124" t="str">
        <f t="shared" si="8"/>
        <v/>
      </c>
      <c r="AR70" s="133"/>
      <c r="AS70" s="136"/>
      <c r="AT70" s="69"/>
      <c r="AU70" s="62"/>
      <c r="AV70" s="62" t="str">
        <f t="shared" si="9"/>
        <v/>
      </c>
      <c r="AW70" s="58" t="str">
        <f t="shared" si="10"/>
        <v/>
      </c>
      <c r="AX70" s="63" t="str">
        <f t="shared" si="11"/>
        <v/>
      </c>
      <c r="AY70" s="59" t="str">
        <f t="shared" si="12"/>
        <v/>
      </c>
      <c r="AZ70" s="59" t="str">
        <f t="shared" si="13"/>
        <v/>
      </c>
      <c r="BA70" s="124" t="str">
        <f t="shared" si="14"/>
        <v/>
      </c>
      <c r="BB70" s="274"/>
      <c r="BC70" s="270"/>
      <c r="BD70" s="73"/>
      <c r="BE70" s="157"/>
    </row>
    <row r="71" spans="1:57" s="5" customFormat="1" ht="24.75" customHeight="1" x14ac:dyDescent="0.2">
      <c r="A71" s="156"/>
      <c r="B71" s="73"/>
      <c r="C71" s="73"/>
      <c r="D71" s="157"/>
      <c r="E71" s="165"/>
      <c r="F71" s="161"/>
      <c r="G71" s="53"/>
      <c r="H71" s="53"/>
      <c r="I71" s="52"/>
      <c r="J71" s="3"/>
      <c r="K71" s="66"/>
      <c r="L71" s="150"/>
      <c r="M71" s="145" t="s">
        <v>156</v>
      </c>
      <c r="N71" s="188" t="s">
        <v>180</v>
      </c>
      <c r="O71" s="71"/>
      <c r="P71" s="144" t="str">
        <f t="shared" si="2"/>
        <v/>
      </c>
      <c r="Q71" s="151"/>
      <c r="R71" s="55"/>
      <c r="S71" s="142"/>
      <c r="T71" s="145"/>
      <c r="U71" s="144"/>
      <c r="V71" s="56"/>
      <c r="W71" s="57"/>
      <c r="X71" s="103"/>
      <c r="Y71" s="105"/>
      <c r="Z71" s="56"/>
      <c r="AA71" s="57"/>
      <c r="AB71" s="103"/>
      <c r="AC71" s="105"/>
      <c r="AD71" s="56"/>
      <c r="AE71" s="57"/>
      <c r="AF71" s="103"/>
      <c r="AG71" s="110"/>
      <c r="AH71" s="112" t="str">
        <f t="shared" si="3"/>
        <v/>
      </c>
      <c r="AI71" s="79"/>
      <c r="AJ71" s="80"/>
      <c r="AK71" s="118"/>
      <c r="AL71" s="67"/>
      <c r="AM71" s="58" t="str">
        <f t="shared" si="4"/>
        <v/>
      </c>
      <c r="AN71" s="120" t="str">
        <f t="shared" si="5"/>
        <v/>
      </c>
      <c r="AO71" s="122" t="str">
        <f t="shared" si="6"/>
        <v/>
      </c>
      <c r="AP71" s="60" t="str">
        <f t="shared" si="7"/>
        <v/>
      </c>
      <c r="AQ71" s="124" t="str">
        <f t="shared" si="8"/>
        <v/>
      </c>
      <c r="AR71" s="133"/>
      <c r="AS71" s="136"/>
      <c r="AT71" s="69"/>
      <c r="AU71" s="62"/>
      <c r="AV71" s="62" t="str">
        <f t="shared" si="9"/>
        <v/>
      </c>
      <c r="AW71" s="58" t="str">
        <f t="shared" si="10"/>
        <v/>
      </c>
      <c r="AX71" s="63" t="str">
        <f t="shared" si="11"/>
        <v/>
      </c>
      <c r="AY71" s="59" t="str">
        <f t="shared" si="12"/>
        <v/>
      </c>
      <c r="AZ71" s="59" t="str">
        <f t="shared" si="13"/>
        <v/>
      </c>
      <c r="BA71" s="124" t="str">
        <f t="shared" si="14"/>
        <v/>
      </c>
      <c r="BB71" s="274"/>
      <c r="BC71" s="270"/>
      <c r="BD71" s="73"/>
      <c r="BE71" s="157"/>
    </row>
    <row r="72" spans="1:57" s="5" customFormat="1" ht="24.75" customHeight="1" x14ac:dyDescent="0.2">
      <c r="A72" s="156"/>
      <c r="B72" s="73"/>
      <c r="C72" s="73"/>
      <c r="D72" s="157"/>
      <c r="E72" s="165"/>
      <c r="F72" s="161"/>
      <c r="G72" s="53"/>
      <c r="H72" s="53"/>
      <c r="I72" s="52"/>
      <c r="J72" s="3"/>
      <c r="K72" s="66"/>
      <c r="L72" s="150"/>
      <c r="M72" s="145" t="s">
        <v>156</v>
      </c>
      <c r="N72" s="188" t="s">
        <v>180</v>
      </c>
      <c r="O72" s="71"/>
      <c r="P72" s="144" t="str">
        <f t="shared" si="2"/>
        <v/>
      </c>
      <c r="Q72" s="151"/>
      <c r="R72" s="55"/>
      <c r="S72" s="142"/>
      <c r="T72" s="145"/>
      <c r="U72" s="144"/>
      <c r="V72" s="56"/>
      <c r="W72" s="57"/>
      <c r="X72" s="103"/>
      <c r="Y72" s="105"/>
      <c r="Z72" s="56"/>
      <c r="AA72" s="57"/>
      <c r="AB72" s="103"/>
      <c r="AC72" s="105"/>
      <c r="AD72" s="56"/>
      <c r="AE72" s="57"/>
      <c r="AF72" s="103"/>
      <c r="AG72" s="110"/>
      <c r="AH72" s="112" t="str">
        <f t="shared" si="3"/>
        <v/>
      </c>
      <c r="AI72" s="79"/>
      <c r="AJ72" s="80"/>
      <c r="AK72" s="118"/>
      <c r="AL72" s="67"/>
      <c r="AM72" s="58" t="str">
        <f t="shared" si="4"/>
        <v/>
      </c>
      <c r="AN72" s="120" t="str">
        <f t="shared" si="5"/>
        <v/>
      </c>
      <c r="AO72" s="122" t="str">
        <f t="shared" si="6"/>
        <v/>
      </c>
      <c r="AP72" s="60" t="str">
        <f t="shared" si="7"/>
        <v/>
      </c>
      <c r="AQ72" s="124" t="str">
        <f t="shared" si="8"/>
        <v/>
      </c>
      <c r="AR72" s="133"/>
      <c r="AS72" s="136"/>
      <c r="AT72" s="69"/>
      <c r="AU72" s="62"/>
      <c r="AV72" s="62" t="str">
        <f t="shared" si="9"/>
        <v/>
      </c>
      <c r="AW72" s="58" t="str">
        <f t="shared" si="10"/>
        <v/>
      </c>
      <c r="AX72" s="63" t="str">
        <f t="shared" si="11"/>
        <v/>
      </c>
      <c r="AY72" s="59" t="str">
        <f t="shared" si="12"/>
        <v/>
      </c>
      <c r="AZ72" s="59" t="str">
        <f t="shared" si="13"/>
        <v/>
      </c>
      <c r="BA72" s="124" t="str">
        <f t="shared" si="14"/>
        <v/>
      </c>
      <c r="BB72" s="274"/>
      <c r="BC72" s="270"/>
      <c r="BD72" s="73"/>
      <c r="BE72" s="157"/>
    </row>
    <row r="73" spans="1:57" s="5" customFormat="1" ht="24.75" customHeight="1" x14ac:dyDescent="0.2">
      <c r="A73" s="156"/>
      <c r="B73" s="73"/>
      <c r="C73" s="73"/>
      <c r="D73" s="157"/>
      <c r="E73" s="165"/>
      <c r="F73" s="161"/>
      <c r="G73" s="53"/>
      <c r="H73" s="53"/>
      <c r="I73" s="52"/>
      <c r="J73" s="3"/>
      <c r="K73" s="66"/>
      <c r="L73" s="150"/>
      <c r="M73" s="145" t="s">
        <v>156</v>
      </c>
      <c r="N73" s="188" t="s">
        <v>180</v>
      </c>
      <c r="O73" s="71"/>
      <c r="P73" s="144" t="str">
        <f t="shared" si="2"/>
        <v/>
      </c>
      <c r="Q73" s="151"/>
      <c r="R73" s="55"/>
      <c r="S73" s="142"/>
      <c r="T73" s="145"/>
      <c r="U73" s="144"/>
      <c r="V73" s="56"/>
      <c r="W73" s="57"/>
      <c r="X73" s="103"/>
      <c r="Y73" s="105"/>
      <c r="Z73" s="56"/>
      <c r="AA73" s="57"/>
      <c r="AB73" s="103"/>
      <c r="AC73" s="105"/>
      <c r="AD73" s="56"/>
      <c r="AE73" s="57"/>
      <c r="AF73" s="103"/>
      <c r="AG73" s="110"/>
      <c r="AH73" s="112" t="str">
        <f t="shared" si="3"/>
        <v/>
      </c>
      <c r="AI73" s="79"/>
      <c r="AJ73" s="80"/>
      <c r="AK73" s="118"/>
      <c r="AL73" s="67"/>
      <c r="AM73" s="58" t="str">
        <f t="shared" si="4"/>
        <v/>
      </c>
      <c r="AN73" s="120" t="str">
        <f t="shared" si="5"/>
        <v/>
      </c>
      <c r="AO73" s="122" t="str">
        <f t="shared" si="6"/>
        <v/>
      </c>
      <c r="AP73" s="60" t="str">
        <f t="shared" si="7"/>
        <v/>
      </c>
      <c r="AQ73" s="124" t="str">
        <f t="shared" si="8"/>
        <v/>
      </c>
      <c r="AR73" s="133"/>
      <c r="AS73" s="136"/>
      <c r="AT73" s="69"/>
      <c r="AU73" s="62"/>
      <c r="AV73" s="62" t="str">
        <f t="shared" si="9"/>
        <v/>
      </c>
      <c r="AW73" s="58" t="str">
        <f t="shared" si="10"/>
        <v/>
      </c>
      <c r="AX73" s="63" t="str">
        <f t="shared" si="11"/>
        <v/>
      </c>
      <c r="AY73" s="59" t="str">
        <f t="shared" si="12"/>
        <v/>
      </c>
      <c r="AZ73" s="59" t="str">
        <f t="shared" si="13"/>
        <v/>
      </c>
      <c r="BA73" s="124" t="str">
        <f t="shared" si="14"/>
        <v/>
      </c>
      <c r="BB73" s="274"/>
      <c r="BC73" s="270"/>
      <c r="BD73" s="73"/>
      <c r="BE73" s="157"/>
    </row>
    <row r="74" spans="1:57" s="5" customFormat="1" ht="24.75" customHeight="1" x14ac:dyDescent="0.2">
      <c r="A74" s="156"/>
      <c r="B74" s="73"/>
      <c r="C74" s="73"/>
      <c r="D74" s="157"/>
      <c r="E74" s="165"/>
      <c r="F74" s="161"/>
      <c r="G74" s="53"/>
      <c r="H74" s="53"/>
      <c r="I74" s="52"/>
      <c r="J74" s="3"/>
      <c r="K74" s="66"/>
      <c r="L74" s="150"/>
      <c r="M74" s="145" t="s">
        <v>156</v>
      </c>
      <c r="N74" s="188" t="s">
        <v>180</v>
      </c>
      <c r="O74" s="71"/>
      <c r="P74" s="144" t="str">
        <f t="shared" si="2"/>
        <v/>
      </c>
      <c r="Q74" s="151"/>
      <c r="R74" s="55"/>
      <c r="S74" s="142"/>
      <c r="T74" s="145"/>
      <c r="U74" s="144"/>
      <c r="V74" s="56"/>
      <c r="W74" s="57"/>
      <c r="X74" s="103"/>
      <c r="Y74" s="105"/>
      <c r="Z74" s="56"/>
      <c r="AA74" s="57"/>
      <c r="AB74" s="103"/>
      <c r="AC74" s="105"/>
      <c r="AD74" s="56"/>
      <c r="AE74" s="57"/>
      <c r="AF74" s="103"/>
      <c r="AG74" s="110"/>
      <c r="AH74" s="112" t="str">
        <f t="shared" si="3"/>
        <v/>
      </c>
      <c r="AI74" s="79"/>
      <c r="AJ74" s="80"/>
      <c r="AK74" s="118"/>
      <c r="AL74" s="67"/>
      <c r="AM74" s="58" t="str">
        <f t="shared" si="4"/>
        <v/>
      </c>
      <c r="AN74" s="120" t="str">
        <f t="shared" si="5"/>
        <v/>
      </c>
      <c r="AO74" s="122" t="str">
        <f t="shared" si="6"/>
        <v/>
      </c>
      <c r="AP74" s="60" t="str">
        <f t="shared" si="7"/>
        <v/>
      </c>
      <c r="AQ74" s="124" t="str">
        <f t="shared" si="8"/>
        <v/>
      </c>
      <c r="AR74" s="133"/>
      <c r="AS74" s="136"/>
      <c r="AT74" s="69"/>
      <c r="AU74" s="62"/>
      <c r="AV74" s="62" t="str">
        <f t="shared" si="9"/>
        <v/>
      </c>
      <c r="AW74" s="58" t="str">
        <f t="shared" si="10"/>
        <v/>
      </c>
      <c r="AX74" s="63" t="str">
        <f t="shared" si="11"/>
        <v/>
      </c>
      <c r="AY74" s="59" t="str">
        <f t="shared" si="12"/>
        <v/>
      </c>
      <c r="AZ74" s="59" t="str">
        <f t="shared" si="13"/>
        <v/>
      </c>
      <c r="BA74" s="124" t="str">
        <f t="shared" si="14"/>
        <v/>
      </c>
      <c r="BB74" s="274"/>
      <c r="BC74" s="270"/>
      <c r="BD74" s="73"/>
      <c r="BE74" s="157"/>
    </row>
    <row r="75" spans="1:57" s="5" customFormat="1" ht="24.75" customHeight="1" x14ac:dyDescent="0.2">
      <c r="A75" s="156"/>
      <c r="B75" s="73"/>
      <c r="C75" s="73"/>
      <c r="D75" s="157"/>
      <c r="E75" s="165"/>
      <c r="F75" s="161"/>
      <c r="G75" s="53"/>
      <c r="H75" s="53"/>
      <c r="I75" s="52"/>
      <c r="J75" s="3"/>
      <c r="K75" s="66"/>
      <c r="L75" s="150"/>
      <c r="M75" s="145" t="s">
        <v>156</v>
      </c>
      <c r="N75" s="188" t="s">
        <v>180</v>
      </c>
      <c r="O75" s="71"/>
      <c r="P75" s="144" t="str">
        <f t="shared" si="2"/>
        <v/>
      </c>
      <c r="Q75" s="151"/>
      <c r="R75" s="55"/>
      <c r="S75" s="142"/>
      <c r="T75" s="145"/>
      <c r="U75" s="144"/>
      <c r="V75" s="56"/>
      <c r="W75" s="57"/>
      <c r="X75" s="103"/>
      <c r="Y75" s="105"/>
      <c r="Z75" s="56"/>
      <c r="AA75" s="57"/>
      <c r="AB75" s="103"/>
      <c r="AC75" s="105"/>
      <c r="AD75" s="56"/>
      <c r="AE75" s="57"/>
      <c r="AF75" s="103"/>
      <c r="AG75" s="110"/>
      <c r="AH75" s="112" t="str">
        <f t="shared" si="3"/>
        <v/>
      </c>
      <c r="AI75" s="79"/>
      <c r="AJ75" s="80"/>
      <c r="AK75" s="118"/>
      <c r="AL75" s="67"/>
      <c r="AM75" s="58" t="str">
        <f t="shared" si="4"/>
        <v/>
      </c>
      <c r="AN75" s="120" t="str">
        <f t="shared" si="5"/>
        <v/>
      </c>
      <c r="AO75" s="122" t="str">
        <f t="shared" si="6"/>
        <v/>
      </c>
      <c r="AP75" s="60" t="str">
        <f t="shared" si="7"/>
        <v/>
      </c>
      <c r="AQ75" s="124" t="str">
        <f t="shared" si="8"/>
        <v/>
      </c>
      <c r="AR75" s="133"/>
      <c r="AS75" s="136"/>
      <c r="AT75" s="69"/>
      <c r="AU75" s="62"/>
      <c r="AV75" s="62" t="str">
        <f t="shared" si="9"/>
        <v/>
      </c>
      <c r="AW75" s="58" t="str">
        <f t="shared" si="10"/>
        <v/>
      </c>
      <c r="AX75" s="63" t="str">
        <f t="shared" si="11"/>
        <v/>
      </c>
      <c r="AY75" s="59" t="str">
        <f t="shared" si="12"/>
        <v/>
      </c>
      <c r="AZ75" s="59" t="str">
        <f t="shared" si="13"/>
        <v/>
      </c>
      <c r="BA75" s="124" t="str">
        <f t="shared" si="14"/>
        <v/>
      </c>
      <c r="BB75" s="274"/>
      <c r="BC75" s="270"/>
      <c r="BD75" s="73"/>
      <c r="BE75" s="157"/>
    </row>
    <row r="76" spans="1:57" s="5" customFormat="1" ht="24.75" customHeight="1" x14ac:dyDescent="0.2">
      <c r="A76" s="156"/>
      <c r="B76" s="73"/>
      <c r="C76" s="73"/>
      <c r="D76" s="157"/>
      <c r="E76" s="165"/>
      <c r="F76" s="161"/>
      <c r="G76" s="53"/>
      <c r="H76" s="53"/>
      <c r="I76" s="52"/>
      <c r="J76" s="3"/>
      <c r="K76" s="66"/>
      <c r="L76" s="150"/>
      <c r="M76" s="145" t="s">
        <v>156</v>
      </c>
      <c r="N76" s="188" t="s">
        <v>180</v>
      </c>
      <c r="O76" s="71"/>
      <c r="P76" s="144" t="str">
        <f t="shared" si="2"/>
        <v/>
      </c>
      <c r="Q76" s="151"/>
      <c r="R76" s="55"/>
      <c r="S76" s="142"/>
      <c r="T76" s="145"/>
      <c r="U76" s="144"/>
      <c r="V76" s="56"/>
      <c r="W76" s="57"/>
      <c r="X76" s="103"/>
      <c r="Y76" s="105"/>
      <c r="Z76" s="56"/>
      <c r="AA76" s="57"/>
      <c r="AB76" s="103"/>
      <c r="AC76" s="105"/>
      <c r="AD76" s="56"/>
      <c r="AE76" s="57"/>
      <c r="AF76" s="103"/>
      <c r="AG76" s="110"/>
      <c r="AH76" s="112" t="str">
        <f t="shared" si="3"/>
        <v/>
      </c>
      <c r="AI76" s="79"/>
      <c r="AJ76" s="80"/>
      <c r="AK76" s="118"/>
      <c r="AL76" s="67"/>
      <c r="AM76" s="58" t="str">
        <f t="shared" si="4"/>
        <v/>
      </c>
      <c r="AN76" s="120" t="str">
        <f t="shared" si="5"/>
        <v/>
      </c>
      <c r="AO76" s="122" t="str">
        <f t="shared" si="6"/>
        <v/>
      </c>
      <c r="AP76" s="60" t="str">
        <f t="shared" si="7"/>
        <v/>
      </c>
      <c r="AQ76" s="124" t="str">
        <f t="shared" si="8"/>
        <v/>
      </c>
      <c r="AR76" s="133"/>
      <c r="AS76" s="136"/>
      <c r="AT76" s="69"/>
      <c r="AU76" s="62"/>
      <c r="AV76" s="62" t="str">
        <f t="shared" si="9"/>
        <v/>
      </c>
      <c r="AW76" s="58" t="str">
        <f t="shared" si="10"/>
        <v/>
      </c>
      <c r="AX76" s="63" t="str">
        <f t="shared" si="11"/>
        <v/>
      </c>
      <c r="AY76" s="59" t="str">
        <f t="shared" si="12"/>
        <v/>
      </c>
      <c r="AZ76" s="59" t="str">
        <f t="shared" si="13"/>
        <v/>
      </c>
      <c r="BA76" s="124" t="str">
        <f t="shared" si="14"/>
        <v/>
      </c>
      <c r="BB76" s="274"/>
      <c r="BC76" s="270"/>
      <c r="BD76" s="73"/>
      <c r="BE76" s="157"/>
    </row>
    <row r="77" spans="1:57" s="5" customFormat="1" ht="24.75" customHeight="1" x14ac:dyDescent="0.2">
      <c r="A77" s="156"/>
      <c r="B77" s="73"/>
      <c r="C77" s="73"/>
      <c r="D77" s="157"/>
      <c r="E77" s="165"/>
      <c r="F77" s="161"/>
      <c r="G77" s="53"/>
      <c r="H77" s="53"/>
      <c r="I77" s="52"/>
      <c r="J77" s="3"/>
      <c r="K77" s="66"/>
      <c r="L77" s="150"/>
      <c r="M77" s="145" t="s">
        <v>156</v>
      </c>
      <c r="N77" s="188" t="s">
        <v>180</v>
      </c>
      <c r="O77" s="71"/>
      <c r="P77" s="144" t="str">
        <f t="shared" si="2"/>
        <v/>
      </c>
      <c r="Q77" s="151"/>
      <c r="R77" s="55"/>
      <c r="S77" s="142"/>
      <c r="T77" s="145"/>
      <c r="U77" s="144"/>
      <c r="V77" s="56"/>
      <c r="W77" s="57"/>
      <c r="X77" s="103"/>
      <c r="Y77" s="105"/>
      <c r="Z77" s="56"/>
      <c r="AA77" s="57"/>
      <c r="AB77" s="103"/>
      <c r="AC77" s="105"/>
      <c r="AD77" s="56"/>
      <c r="AE77" s="57"/>
      <c r="AF77" s="103"/>
      <c r="AG77" s="110"/>
      <c r="AH77" s="112" t="str">
        <f t="shared" si="3"/>
        <v/>
      </c>
      <c r="AI77" s="79"/>
      <c r="AJ77" s="80"/>
      <c r="AK77" s="118"/>
      <c r="AL77" s="67"/>
      <c r="AM77" s="58" t="str">
        <f t="shared" si="4"/>
        <v/>
      </c>
      <c r="AN77" s="120" t="str">
        <f t="shared" si="5"/>
        <v/>
      </c>
      <c r="AO77" s="122" t="str">
        <f t="shared" si="6"/>
        <v/>
      </c>
      <c r="AP77" s="60" t="str">
        <f t="shared" si="7"/>
        <v/>
      </c>
      <c r="AQ77" s="124" t="str">
        <f t="shared" si="8"/>
        <v/>
      </c>
      <c r="AR77" s="133"/>
      <c r="AS77" s="136"/>
      <c r="AT77" s="69"/>
      <c r="AU77" s="62"/>
      <c r="AV77" s="62" t="str">
        <f t="shared" si="9"/>
        <v/>
      </c>
      <c r="AW77" s="58" t="str">
        <f t="shared" si="10"/>
        <v/>
      </c>
      <c r="AX77" s="63" t="str">
        <f t="shared" si="11"/>
        <v/>
      </c>
      <c r="AY77" s="59" t="str">
        <f t="shared" si="12"/>
        <v/>
      </c>
      <c r="AZ77" s="59" t="str">
        <f t="shared" si="13"/>
        <v/>
      </c>
      <c r="BA77" s="124" t="str">
        <f t="shared" si="14"/>
        <v/>
      </c>
      <c r="BB77" s="274"/>
      <c r="BC77" s="270"/>
      <c r="BD77" s="73"/>
      <c r="BE77" s="157"/>
    </row>
    <row r="78" spans="1:57" s="5" customFormat="1" ht="24.75" customHeight="1" x14ac:dyDescent="0.2">
      <c r="A78" s="156"/>
      <c r="B78" s="73"/>
      <c r="C78" s="73"/>
      <c r="D78" s="157"/>
      <c r="E78" s="165"/>
      <c r="F78" s="161"/>
      <c r="G78" s="53"/>
      <c r="H78" s="53"/>
      <c r="I78" s="52"/>
      <c r="J78" s="3"/>
      <c r="K78" s="66"/>
      <c r="L78" s="150"/>
      <c r="M78" s="145" t="s">
        <v>156</v>
      </c>
      <c r="N78" s="188" t="s">
        <v>180</v>
      </c>
      <c r="O78" s="71"/>
      <c r="P78" s="144" t="str">
        <f t="shared" si="2"/>
        <v/>
      </c>
      <c r="Q78" s="151"/>
      <c r="R78" s="55"/>
      <c r="S78" s="142"/>
      <c r="T78" s="145"/>
      <c r="U78" s="144"/>
      <c r="V78" s="56"/>
      <c r="W78" s="57"/>
      <c r="X78" s="103"/>
      <c r="Y78" s="105"/>
      <c r="Z78" s="56"/>
      <c r="AA78" s="57"/>
      <c r="AB78" s="103"/>
      <c r="AC78" s="105"/>
      <c r="AD78" s="56"/>
      <c r="AE78" s="57"/>
      <c r="AF78" s="103"/>
      <c r="AG78" s="110"/>
      <c r="AH78" s="112" t="str">
        <f t="shared" si="3"/>
        <v/>
      </c>
      <c r="AI78" s="79"/>
      <c r="AJ78" s="80"/>
      <c r="AK78" s="118"/>
      <c r="AL78" s="67"/>
      <c r="AM78" s="58" t="str">
        <f t="shared" si="4"/>
        <v/>
      </c>
      <c r="AN78" s="120" t="str">
        <f t="shared" si="5"/>
        <v/>
      </c>
      <c r="AO78" s="122" t="str">
        <f t="shared" si="6"/>
        <v/>
      </c>
      <c r="AP78" s="60" t="str">
        <f t="shared" si="7"/>
        <v/>
      </c>
      <c r="AQ78" s="124" t="str">
        <f t="shared" si="8"/>
        <v/>
      </c>
      <c r="AR78" s="133"/>
      <c r="AS78" s="136"/>
      <c r="AT78" s="69"/>
      <c r="AU78" s="62"/>
      <c r="AV78" s="62" t="str">
        <f t="shared" si="9"/>
        <v/>
      </c>
      <c r="AW78" s="58" t="str">
        <f t="shared" si="10"/>
        <v/>
      </c>
      <c r="AX78" s="63" t="str">
        <f t="shared" si="11"/>
        <v/>
      </c>
      <c r="AY78" s="59" t="str">
        <f t="shared" si="12"/>
        <v/>
      </c>
      <c r="AZ78" s="59" t="str">
        <f t="shared" si="13"/>
        <v/>
      </c>
      <c r="BA78" s="124" t="str">
        <f t="shared" si="14"/>
        <v/>
      </c>
      <c r="BB78" s="274"/>
      <c r="BC78" s="270"/>
      <c r="BD78" s="73"/>
      <c r="BE78" s="157"/>
    </row>
    <row r="79" spans="1:57" s="5" customFormat="1" ht="24.75" customHeight="1" x14ac:dyDescent="0.2">
      <c r="A79" s="156"/>
      <c r="B79" s="73"/>
      <c r="C79" s="73"/>
      <c r="D79" s="157"/>
      <c r="E79" s="165"/>
      <c r="F79" s="161"/>
      <c r="G79" s="53"/>
      <c r="H79" s="53"/>
      <c r="I79" s="52"/>
      <c r="J79" s="3"/>
      <c r="K79" s="66"/>
      <c r="L79" s="150"/>
      <c r="M79" s="145" t="s">
        <v>156</v>
      </c>
      <c r="N79" s="188" t="s">
        <v>180</v>
      </c>
      <c r="O79" s="71"/>
      <c r="P79" s="144" t="str">
        <f t="shared" si="2"/>
        <v/>
      </c>
      <c r="Q79" s="151"/>
      <c r="R79" s="55"/>
      <c r="S79" s="142"/>
      <c r="T79" s="145"/>
      <c r="U79" s="144"/>
      <c r="V79" s="56"/>
      <c r="W79" s="57"/>
      <c r="X79" s="103"/>
      <c r="Y79" s="105"/>
      <c r="Z79" s="56"/>
      <c r="AA79" s="57"/>
      <c r="AB79" s="103"/>
      <c r="AC79" s="105"/>
      <c r="AD79" s="56"/>
      <c r="AE79" s="57"/>
      <c r="AF79" s="103"/>
      <c r="AG79" s="110"/>
      <c r="AH79" s="112" t="str">
        <f t="shared" si="3"/>
        <v/>
      </c>
      <c r="AI79" s="79"/>
      <c r="AJ79" s="80"/>
      <c r="AK79" s="118"/>
      <c r="AL79" s="67"/>
      <c r="AM79" s="58" t="str">
        <f t="shared" si="4"/>
        <v/>
      </c>
      <c r="AN79" s="120" t="str">
        <f t="shared" si="5"/>
        <v/>
      </c>
      <c r="AO79" s="122" t="str">
        <f t="shared" si="6"/>
        <v/>
      </c>
      <c r="AP79" s="60" t="str">
        <f t="shared" si="7"/>
        <v/>
      </c>
      <c r="AQ79" s="124" t="str">
        <f t="shared" si="8"/>
        <v/>
      </c>
      <c r="AR79" s="133"/>
      <c r="AS79" s="136"/>
      <c r="AT79" s="69"/>
      <c r="AU79" s="62"/>
      <c r="AV79" s="62" t="str">
        <f t="shared" si="9"/>
        <v/>
      </c>
      <c r="AW79" s="58" t="str">
        <f t="shared" si="10"/>
        <v/>
      </c>
      <c r="AX79" s="63" t="str">
        <f t="shared" si="11"/>
        <v/>
      </c>
      <c r="AY79" s="59" t="str">
        <f t="shared" si="12"/>
        <v/>
      </c>
      <c r="AZ79" s="59" t="str">
        <f t="shared" si="13"/>
        <v/>
      </c>
      <c r="BA79" s="124" t="str">
        <f t="shared" si="14"/>
        <v/>
      </c>
      <c r="BB79" s="274"/>
      <c r="BC79" s="270"/>
      <c r="BD79" s="73"/>
      <c r="BE79" s="157"/>
    </row>
    <row r="80" spans="1:57" s="5" customFormat="1" ht="24.75" customHeight="1" x14ac:dyDescent="0.2">
      <c r="A80" s="156"/>
      <c r="B80" s="73"/>
      <c r="C80" s="73"/>
      <c r="D80" s="157"/>
      <c r="E80" s="165"/>
      <c r="F80" s="161"/>
      <c r="G80" s="53"/>
      <c r="H80" s="53"/>
      <c r="I80" s="52"/>
      <c r="J80" s="3"/>
      <c r="K80" s="66"/>
      <c r="L80" s="150"/>
      <c r="M80" s="145" t="s">
        <v>156</v>
      </c>
      <c r="N80" s="188" t="s">
        <v>180</v>
      </c>
      <c r="O80" s="71"/>
      <c r="P80" s="144" t="str">
        <f t="shared" ref="P80:P114" si="15">IF($Q80="","",(IF($H$5="Quick Response",(IF($O80="CASE",$Q80,"")),"")))</f>
        <v/>
      </c>
      <c r="Q80" s="151"/>
      <c r="R80" s="55"/>
      <c r="S80" s="142"/>
      <c r="T80" s="145"/>
      <c r="U80" s="144"/>
      <c r="V80" s="56"/>
      <c r="W80" s="57"/>
      <c r="X80" s="103"/>
      <c r="Y80" s="105"/>
      <c r="Z80" s="56"/>
      <c r="AA80" s="57"/>
      <c r="AB80" s="103"/>
      <c r="AC80" s="105"/>
      <c r="AD80" s="56"/>
      <c r="AE80" s="57"/>
      <c r="AF80" s="103"/>
      <c r="AG80" s="110"/>
      <c r="AH80" s="112" t="str">
        <f t="shared" ref="AH80:AH114" si="16">IF($AD80="","",((AD80*AE80*AF80)/1728))</f>
        <v/>
      </c>
      <c r="AI80" s="79"/>
      <c r="AJ80" s="80"/>
      <c r="AK80" s="118"/>
      <c r="AL80" s="67"/>
      <c r="AM80" s="58" t="str">
        <f t="shared" ref="AM80:AM114" si="17">IF($AL80="","",(+AL80*Q80))</f>
        <v/>
      </c>
      <c r="AN80" s="120" t="str">
        <f t="shared" ref="AN80:AN114" si="18">IF($AM80="","",(AM80*$AN$13))</f>
        <v/>
      </c>
      <c r="AO80" s="122" t="str">
        <f t="shared" ref="AO80:AO114" si="19">IF($AM80="","",(IF($F$7="","NEED TERMS",(IF($F$7="COLLECT",(IF($AO$13=0,"NEED %",($AM80*$AO$13))),0)))))</f>
        <v/>
      </c>
      <c r="AP80" s="60" t="str">
        <f t="shared" ref="AP80:AP114" si="20">IF($AM80="","",(($AM80-$AN80)+$AO80))</f>
        <v/>
      </c>
      <c r="AQ80" s="124" t="str">
        <f t="shared" ref="AQ80:AQ114" si="21">IF($AP80="","",(+AP80/Q80))</f>
        <v/>
      </c>
      <c r="AR80" s="133"/>
      <c r="AS80" s="136"/>
      <c r="AT80" s="69"/>
      <c r="AU80" s="62"/>
      <c r="AV80" s="62" t="str">
        <f t="shared" ref="AV80:AV114" si="22">IF($AU80="","",(+AU80*Q80))</f>
        <v/>
      </c>
      <c r="AW80" s="58" t="str">
        <f t="shared" ref="AW80:AW114" si="23">IF(AT80="","",(AT80-AQ80))</f>
        <v/>
      </c>
      <c r="AX80" s="63" t="str">
        <f t="shared" ref="AX80:AX114" si="24">IF(AT80="","",(1-AQ80/AT80))</f>
        <v/>
      </c>
      <c r="AY80" s="59" t="str">
        <f t="shared" ref="AY80:AY114" si="25">IF($AP80="","",(AP80*AU80))</f>
        <v/>
      </c>
      <c r="AZ80" s="59" t="str">
        <f t="shared" ref="AZ80:AZ114" si="26">IF(AT80= "","",AT80*AV80)</f>
        <v/>
      </c>
      <c r="BA80" s="124" t="str">
        <f t="shared" ref="BA80:BA114" si="27">IF(AZ80="","",AZ80*AX80)</f>
        <v/>
      </c>
      <c r="BB80" s="274"/>
      <c r="BC80" s="270"/>
      <c r="BD80" s="73"/>
      <c r="BE80" s="157"/>
    </row>
    <row r="81" spans="1:57" s="5" customFormat="1" ht="24.75" customHeight="1" x14ac:dyDescent="0.2">
      <c r="A81" s="156"/>
      <c r="B81" s="73"/>
      <c r="C81" s="73"/>
      <c r="D81" s="157"/>
      <c r="E81" s="165"/>
      <c r="F81" s="161"/>
      <c r="G81" s="53"/>
      <c r="H81" s="53"/>
      <c r="I81" s="52"/>
      <c r="J81" s="3"/>
      <c r="K81" s="66"/>
      <c r="L81" s="150"/>
      <c r="M81" s="145" t="s">
        <v>156</v>
      </c>
      <c r="N81" s="188" t="s">
        <v>180</v>
      </c>
      <c r="O81" s="71"/>
      <c r="P81" s="144" t="str">
        <f t="shared" si="15"/>
        <v/>
      </c>
      <c r="Q81" s="151"/>
      <c r="R81" s="55"/>
      <c r="S81" s="142"/>
      <c r="T81" s="145"/>
      <c r="U81" s="144"/>
      <c r="V81" s="56"/>
      <c r="W81" s="57"/>
      <c r="X81" s="103"/>
      <c r="Y81" s="105"/>
      <c r="Z81" s="56"/>
      <c r="AA81" s="57"/>
      <c r="AB81" s="103"/>
      <c r="AC81" s="105"/>
      <c r="AD81" s="56"/>
      <c r="AE81" s="57"/>
      <c r="AF81" s="103"/>
      <c r="AG81" s="110"/>
      <c r="AH81" s="112" t="str">
        <f t="shared" si="16"/>
        <v/>
      </c>
      <c r="AI81" s="79"/>
      <c r="AJ81" s="80"/>
      <c r="AK81" s="118"/>
      <c r="AL81" s="67"/>
      <c r="AM81" s="58" t="str">
        <f t="shared" si="17"/>
        <v/>
      </c>
      <c r="AN81" s="120" t="str">
        <f t="shared" si="18"/>
        <v/>
      </c>
      <c r="AO81" s="122" t="str">
        <f t="shared" si="19"/>
        <v/>
      </c>
      <c r="AP81" s="60" t="str">
        <f t="shared" si="20"/>
        <v/>
      </c>
      <c r="AQ81" s="124" t="str">
        <f t="shared" si="21"/>
        <v/>
      </c>
      <c r="AR81" s="133"/>
      <c r="AS81" s="136"/>
      <c r="AT81" s="69"/>
      <c r="AU81" s="62"/>
      <c r="AV81" s="62" t="str">
        <f t="shared" si="22"/>
        <v/>
      </c>
      <c r="AW81" s="58" t="str">
        <f t="shared" si="23"/>
        <v/>
      </c>
      <c r="AX81" s="63" t="str">
        <f t="shared" si="24"/>
        <v/>
      </c>
      <c r="AY81" s="59" t="str">
        <f t="shared" si="25"/>
        <v/>
      </c>
      <c r="AZ81" s="59" t="str">
        <f t="shared" si="26"/>
        <v/>
      </c>
      <c r="BA81" s="124" t="str">
        <f t="shared" si="27"/>
        <v/>
      </c>
      <c r="BB81" s="274"/>
      <c r="BC81" s="270"/>
      <c r="BD81" s="73"/>
      <c r="BE81" s="157"/>
    </row>
    <row r="82" spans="1:57" s="5" customFormat="1" ht="24.75" customHeight="1" x14ac:dyDescent="0.2">
      <c r="A82" s="156"/>
      <c r="B82" s="73"/>
      <c r="C82" s="73"/>
      <c r="D82" s="157"/>
      <c r="E82" s="165"/>
      <c r="F82" s="161"/>
      <c r="G82" s="53"/>
      <c r="H82" s="53"/>
      <c r="I82" s="52"/>
      <c r="J82" s="3"/>
      <c r="K82" s="66"/>
      <c r="L82" s="150"/>
      <c r="M82" s="145" t="s">
        <v>156</v>
      </c>
      <c r="N82" s="188" t="s">
        <v>180</v>
      </c>
      <c r="O82" s="71"/>
      <c r="P82" s="144" t="str">
        <f t="shared" si="15"/>
        <v/>
      </c>
      <c r="Q82" s="151"/>
      <c r="R82" s="55"/>
      <c r="S82" s="142"/>
      <c r="T82" s="145"/>
      <c r="U82" s="144"/>
      <c r="V82" s="56"/>
      <c r="W82" s="57"/>
      <c r="X82" s="103"/>
      <c r="Y82" s="105"/>
      <c r="Z82" s="56"/>
      <c r="AA82" s="57"/>
      <c r="AB82" s="103"/>
      <c r="AC82" s="105"/>
      <c r="AD82" s="56"/>
      <c r="AE82" s="57"/>
      <c r="AF82" s="103"/>
      <c r="AG82" s="110"/>
      <c r="AH82" s="112" t="str">
        <f t="shared" si="16"/>
        <v/>
      </c>
      <c r="AI82" s="79"/>
      <c r="AJ82" s="80"/>
      <c r="AK82" s="118"/>
      <c r="AL82" s="67"/>
      <c r="AM82" s="58" t="str">
        <f t="shared" si="17"/>
        <v/>
      </c>
      <c r="AN82" s="120" t="str">
        <f t="shared" si="18"/>
        <v/>
      </c>
      <c r="AO82" s="122" t="str">
        <f t="shared" si="19"/>
        <v/>
      </c>
      <c r="AP82" s="60" t="str">
        <f t="shared" si="20"/>
        <v/>
      </c>
      <c r="AQ82" s="124" t="str">
        <f t="shared" si="21"/>
        <v/>
      </c>
      <c r="AR82" s="133"/>
      <c r="AS82" s="136"/>
      <c r="AT82" s="69"/>
      <c r="AU82" s="62"/>
      <c r="AV82" s="62" t="str">
        <f t="shared" si="22"/>
        <v/>
      </c>
      <c r="AW82" s="58" t="str">
        <f t="shared" si="23"/>
        <v/>
      </c>
      <c r="AX82" s="63" t="str">
        <f t="shared" si="24"/>
        <v/>
      </c>
      <c r="AY82" s="59" t="str">
        <f t="shared" si="25"/>
        <v/>
      </c>
      <c r="AZ82" s="59" t="str">
        <f t="shared" si="26"/>
        <v/>
      </c>
      <c r="BA82" s="124" t="str">
        <f t="shared" si="27"/>
        <v/>
      </c>
      <c r="BB82" s="274"/>
      <c r="BC82" s="270"/>
      <c r="BD82" s="73"/>
      <c r="BE82" s="157"/>
    </row>
    <row r="83" spans="1:57" s="5" customFormat="1" ht="24.75" customHeight="1" x14ac:dyDescent="0.2">
      <c r="A83" s="156"/>
      <c r="B83" s="73"/>
      <c r="C83" s="73"/>
      <c r="D83" s="157"/>
      <c r="E83" s="165"/>
      <c r="F83" s="161"/>
      <c r="G83" s="53"/>
      <c r="H83" s="53"/>
      <c r="I83" s="52"/>
      <c r="J83" s="3"/>
      <c r="K83" s="66"/>
      <c r="L83" s="150"/>
      <c r="M83" s="145" t="s">
        <v>156</v>
      </c>
      <c r="N83" s="188" t="s">
        <v>180</v>
      </c>
      <c r="O83" s="71"/>
      <c r="P83" s="144" t="str">
        <f t="shared" si="15"/>
        <v/>
      </c>
      <c r="Q83" s="151"/>
      <c r="R83" s="55"/>
      <c r="S83" s="142"/>
      <c r="T83" s="145"/>
      <c r="U83" s="144"/>
      <c r="V83" s="56"/>
      <c r="W83" s="57"/>
      <c r="X83" s="103"/>
      <c r="Y83" s="105"/>
      <c r="Z83" s="56"/>
      <c r="AA83" s="57"/>
      <c r="AB83" s="103"/>
      <c r="AC83" s="105"/>
      <c r="AD83" s="56"/>
      <c r="AE83" s="57"/>
      <c r="AF83" s="103"/>
      <c r="AG83" s="110"/>
      <c r="AH83" s="112" t="str">
        <f t="shared" si="16"/>
        <v/>
      </c>
      <c r="AI83" s="79"/>
      <c r="AJ83" s="80"/>
      <c r="AK83" s="118"/>
      <c r="AL83" s="67"/>
      <c r="AM83" s="58" t="str">
        <f t="shared" si="17"/>
        <v/>
      </c>
      <c r="AN83" s="120" t="str">
        <f t="shared" si="18"/>
        <v/>
      </c>
      <c r="AO83" s="122" t="str">
        <f t="shared" si="19"/>
        <v/>
      </c>
      <c r="AP83" s="60" t="str">
        <f t="shared" si="20"/>
        <v/>
      </c>
      <c r="AQ83" s="124" t="str">
        <f t="shared" si="21"/>
        <v/>
      </c>
      <c r="AR83" s="133"/>
      <c r="AS83" s="136"/>
      <c r="AT83" s="69"/>
      <c r="AU83" s="62"/>
      <c r="AV83" s="62" t="str">
        <f t="shared" si="22"/>
        <v/>
      </c>
      <c r="AW83" s="58" t="str">
        <f t="shared" si="23"/>
        <v/>
      </c>
      <c r="AX83" s="63" t="str">
        <f t="shared" si="24"/>
        <v/>
      </c>
      <c r="AY83" s="59" t="str">
        <f t="shared" si="25"/>
        <v/>
      </c>
      <c r="AZ83" s="59" t="str">
        <f t="shared" si="26"/>
        <v/>
      </c>
      <c r="BA83" s="124" t="str">
        <f t="shared" si="27"/>
        <v/>
      </c>
      <c r="BB83" s="274"/>
      <c r="BC83" s="270"/>
      <c r="BD83" s="73"/>
      <c r="BE83" s="157"/>
    </row>
    <row r="84" spans="1:57" s="5" customFormat="1" ht="24.75" customHeight="1" x14ac:dyDescent="0.2">
      <c r="A84" s="156"/>
      <c r="B84" s="73"/>
      <c r="C84" s="73"/>
      <c r="D84" s="157"/>
      <c r="E84" s="165"/>
      <c r="F84" s="161"/>
      <c r="G84" s="53"/>
      <c r="H84" s="53"/>
      <c r="I84" s="52"/>
      <c r="J84" s="3"/>
      <c r="K84" s="66"/>
      <c r="L84" s="150"/>
      <c r="M84" s="145" t="s">
        <v>156</v>
      </c>
      <c r="N84" s="188" t="s">
        <v>180</v>
      </c>
      <c r="O84" s="71"/>
      <c r="P84" s="144" t="str">
        <f t="shared" si="15"/>
        <v/>
      </c>
      <c r="Q84" s="151"/>
      <c r="R84" s="55"/>
      <c r="S84" s="142"/>
      <c r="T84" s="145"/>
      <c r="U84" s="144"/>
      <c r="V84" s="56"/>
      <c r="W84" s="57"/>
      <c r="X84" s="103"/>
      <c r="Y84" s="105"/>
      <c r="Z84" s="56"/>
      <c r="AA84" s="57"/>
      <c r="AB84" s="103"/>
      <c r="AC84" s="105"/>
      <c r="AD84" s="56"/>
      <c r="AE84" s="57"/>
      <c r="AF84" s="103"/>
      <c r="AG84" s="110"/>
      <c r="AH84" s="112" t="str">
        <f t="shared" si="16"/>
        <v/>
      </c>
      <c r="AI84" s="79"/>
      <c r="AJ84" s="80"/>
      <c r="AK84" s="118"/>
      <c r="AL84" s="67"/>
      <c r="AM84" s="58" t="str">
        <f t="shared" si="17"/>
        <v/>
      </c>
      <c r="AN84" s="120" t="str">
        <f t="shared" si="18"/>
        <v/>
      </c>
      <c r="AO84" s="122" t="str">
        <f t="shared" si="19"/>
        <v/>
      </c>
      <c r="AP84" s="60" t="str">
        <f t="shared" si="20"/>
        <v/>
      </c>
      <c r="AQ84" s="124" t="str">
        <f t="shared" si="21"/>
        <v/>
      </c>
      <c r="AR84" s="133"/>
      <c r="AS84" s="136"/>
      <c r="AT84" s="69"/>
      <c r="AU84" s="62"/>
      <c r="AV84" s="62" t="str">
        <f t="shared" si="22"/>
        <v/>
      </c>
      <c r="AW84" s="58" t="str">
        <f t="shared" si="23"/>
        <v/>
      </c>
      <c r="AX84" s="63" t="str">
        <f t="shared" si="24"/>
        <v/>
      </c>
      <c r="AY84" s="59" t="str">
        <f t="shared" si="25"/>
        <v/>
      </c>
      <c r="AZ84" s="59" t="str">
        <f t="shared" si="26"/>
        <v/>
      </c>
      <c r="BA84" s="124" t="str">
        <f t="shared" si="27"/>
        <v/>
      </c>
      <c r="BB84" s="274"/>
      <c r="BC84" s="270"/>
      <c r="BD84" s="73"/>
      <c r="BE84" s="157"/>
    </row>
    <row r="85" spans="1:57" s="5" customFormat="1" ht="24.75" customHeight="1" x14ac:dyDescent="0.2">
      <c r="A85" s="156"/>
      <c r="B85" s="73"/>
      <c r="C85" s="73"/>
      <c r="D85" s="157"/>
      <c r="E85" s="165"/>
      <c r="F85" s="161"/>
      <c r="G85" s="53"/>
      <c r="H85" s="53"/>
      <c r="I85" s="52"/>
      <c r="J85" s="3"/>
      <c r="K85" s="66"/>
      <c r="L85" s="150"/>
      <c r="M85" s="145" t="s">
        <v>156</v>
      </c>
      <c r="N85" s="188" t="s">
        <v>180</v>
      </c>
      <c r="O85" s="71"/>
      <c r="P85" s="144" t="str">
        <f t="shared" si="15"/>
        <v/>
      </c>
      <c r="Q85" s="151"/>
      <c r="R85" s="55"/>
      <c r="S85" s="142"/>
      <c r="T85" s="145"/>
      <c r="U85" s="144"/>
      <c r="V85" s="56"/>
      <c r="W85" s="57"/>
      <c r="X85" s="103"/>
      <c r="Y85" s="105"/>
      <c r="Z85" s="56"/>
      <c r="AA85" s="57"/>
      <c r="AB85" s="103"/>
      <c r="AC85" s="105"/>
      <c r="AD85" s="56"/>
      <c r="AE85" s="57"/>
      <c r="AF85" s="103"/>
      <c r="AG85" s="110"/>
      <c r="AH85" s="112" t="str">
        <f t="shared" si="16"/>
        <v/>
      </c>
      <c r="AI85" s="79"/>
      <c r="AJ85" s="80"/>
      <c r="AK85" s="118"/>
      <c r="AL85" s="67"/>
      <c r="AM85" s="58" t="str">
        <f t="shared" si="17"/>
        <v/>
      </c>
      <c r="AN85" s="120" t="str">
        <f t="shared" si="18"/>
        <v/>
      </c>
      <c r="AO85" s="122" t="str">
        <f t="shared" si="19"/>
        <v/>
      </c>
      <c r="AP85" s="60" t="str">
        <f t="shared" si="20"/>
        <v/>
      </c>
      <c r="AQ85" s="124" t="str">
        <f t="shared" si="21"/>
        <v/>
      </c>
      <c r="AR85" s="133"/>
      <c r="AS85" s="136"/>
      <c r="AT85" s="69"/>
      <c r="AU85" s="62"/>
      <c r="AV85" s="62" t="str">
        <f t="shared" si="22"/>
        <v/>
      </c>
      <c r="AW85" s="58" t="str">
        <f t="shared" si="23"/>
        <v/>
      </c>
      <c r="AX85" s="63" t="str">
        <f t="shared" si="24"/>
        <v/>
      </c>
      <c r="AY85" s="59" t="str">
        <f t="shared" si="25"/>
        <v/>
      </c>
      <c r="AZ85" s="59" t="str">
        <f t="shared" si="26"/>
        <v/>
      </c>
      <c r="BA85" s="124" t="str">
        <f t="shared" si="27"/>
        <v/>
      </c>
      <c r="BB85" s="274"/>
      <c r="BC85" s="270"/>
      <c r="BD85" s="73"/>
      <c r="BE85" s="157"/>
    </row>
    <row r="86" spans="1:57" s="5" customFormat="1" ht="24.75" customHeight="1" x14ac:dyDescent="0.2">
      <c r="A86" s="156"/>
      <c r="B86" s="73"/>
      <c r="C86" s="73"/>
      <c r="D86" s="157"/>
      <c r="E86" s="165"/>
      <c r="F86" s="161"/>
      <c r="G86" s="53"/>
      <c r="H86" s="53"/>
      <c r="I86" s="52"/>
      <c r="J86" s="3"/>
      <c r="K86" s="66"/>
      <c r="L86" s="150"/>
      <c r="M86" s="145" t="s">
        <v>156</v>
      </c>
      <c r="N86" s="188" t="s">
        <v>180</v>
      </c>
      <c r="O86" s="71"/>
      <c r="P86" s="144" t="str">
        <f t="shared" si="15"/>
        <v/>
      </c>
      <c r="Q86" s="151"/>
      <c r="R86" s="55"/>
      <c r="S86" s="142"/>
      <c r="T86" s="145"/>
      <c r="U86" s="144"/>
      <c r="V86" s="56"/>
      <c r="W86" s="57"/>
      <c r="X86" s="103"/>
      <c r="Y86" s="105"/>
      <c r="Z86" s="56"/>
      <c r="AA86" s="57"/>
      <c r="AB86" s="103"/>
      <c r="AC86" s="105"/>
      <c r="AD86" s="56"/>
      <c r="AE86" s="57"/>
      <c r="AF86" s="103"/>
      <c r="AG86" s="110"/>
      <c r="AH86" s="112" t="str">
        <f t="shared" si="16"/>
        <v/>
      </c>
      <c r="AI86" s="79"/>
      <c r="AJ86" s="80"/>
      <c r="AK86" s="118"/>
      <c r="AL86" s="67"/>
      <c r="AM86" s="58" t="str">
        <f t="shared" si="17"/>
        <v/>
      </c>
      <c r="AN86" s="120" t="str">
        <f t="shared" si="18"/>
        <v/>
      </c>
      <c r="AO86" s="122" t="str">
        <f t="shared" si="19"/>
        <v/>
      </c>
      <c r="AP86" s="60" t="str">
        <f t="shared" si="20"/>
        <v/>
      </c>
      <c r="AQ86" s="124" t="str">
        <f t="shared" si="21"/>
        <v/>
      </c>
      <c r="AR86" s="133"/>
      <c r="AS86" s="136"/>
      <c r="AT86" s="69"/>
      <c r="AU86" s="62"/>
      <c r="AV86" s="62" t="str">
        <f t="shared" si="22"/>
        <v/>
      </c>
      <c r="AW86" s="58" t="str">
        <f t="shared" si="23"/>
        <v/>
      </c>
      <c r="AX86" s="63" t="str">
        <f t="shared" si="24"/>
        <v/>
      </c>
      <c r="AY86" s="59" t="str">
        <f t="shared" si="25"/>
        <v/>
      </c>
      <c r="AZ86" s="59" t="str">
        <f t="shared" si="26"/>
        <v/>
      </c>
      <c r="BA86" s="124" t="str">
        <f t="shared" si="27"/>
        <v/>
      </c>
      <c r="BB86" s="274"/>
      <c r="BC86" s="270"/>
      <c r="BD86" s="73"/>
      <c r="BE86" s="157"/>
    </row>
    <row r="87" spans="1:57" s="5" customFormat="1" ht="24.75" customHeight="1" x14ac:dyDescent="0.2">
      <c r="A87" s="156"/>
      <c r="B87" s="73"/>
      <c r="C87" s="73"/>
      <c r="D87" s="157"/>
      <c r="E87" s="165"/>
      <c r="F87" s="161"/>
      <c r="G87" s="53"/>
      <c r="H87" s="53"/>
      <c r="I87" s="52"/>
      <c r="J87" s="3"/>
      <c r="K87" s="66"/>
      <c r="L87" s="150"/>
      <c r="M87" s="145" t="s">
        <v>156</v>
      </c>
      <c r="N87" s="188" t="s">
        <v>180</v>
      </c>
      <c r="O87" s="71"/>
      <c r="P87" s="144" t="str">
        <f t="shared" si="15"/>
        <v/>
      </c>
      <c r="Q87" s="151"/>
      <c r="R87" s="55"/>
      <c r="S87" s="142"/>
      <c r="T87" s="145"/>
      <c r="U87" s="144"/>
      <c r="V87" s="56"/>
      <c r="W87" s="57"/>
      <c r="X87" s="103"/>
      <c r="Y87" s="105"/>
      <c r="Z87" s="56"/>
      <c r="AA87" s="57"/>
      <c r="AB87" s="103"/>
      <c r="AC87" s="105"/>
      <c r="AD87" s="56"/>
      <c r="AE87" s="57"/>
      <c r="AF87" s="103"/>
      <c r="AG87" s="110"/>
      <c r="AH87" s="112" t="str">
        <f t="shared" si="16"/>
        <v/>
      </c>
      <c r="AI87" s="79"/>
      <c r="AJ87" s="80"/>
      <c r="AK87" s="118"/>
      <c r="AL87" s="67"/>
      <c r="AM87" s="58" t="str">
        <f t="shared" si="17"/>
        <v/>
      </c>
      <c r="AN87" s="120" t="str">
        <f t="shared" si="18"/>
        <v/>
      </c>
      <c r="AO87" s="122" t="str">
        <f t="shared" si="19"/>
        <v/>
      </c>
      <c r="AP87" s="60" t="str">
        <f t="shared" si="20"/>
        <v/>
      </c>
      <c r="AQ87" s="124" t="str">
        <f t="shared" si="21"/>
        <v/>
      </c>
      <c r="AR87" s="133"/>
      <c r="AS87" s="136"/>
      <c r="AT87" s="69"/>
      <c r="AU87" s="62"/>
      <c r="AV87" s="62" t="str">
        <f t="shared" si="22"/>
        <v/>
      </c>
      <c r="AW87" s="58" t="str">
        <f t="shared" si="23"/>
        <v/>
      </c>
      <c r="AX87" s="63" t="str">
        <f t="shared" si="24"/>
        <v/>
      </c>
      <c r="AY87" s="59" t="str">
        <f t="shared" si="25"/>
        <v/>
      </c>
      <c r="AZ87" s="59" t="str">
        <f t="shared" si="26"/>
        <v/>
      </c>
      <c r="BA87" s="124" t="str">
        <f t="shared" si="27"/>
        <v/>
      </c>
      <c r="BB87" s="274"/>
      <c r="BC87" s="270"/>
      <c r="BD87" s="73"/>
      <c r="BE87" s="157"/>
    </row>
    <row r="88" spans="1:57" s="5" customFormat="1" ht="24.75" customHeight="1" x14ac:dyDescent="0.2">
      <c r="A88" s="156"/>
      <c r="B88" s="73"/>
      <c r="C88" s="73"/>
      <c r="D88" s="157"/>
      <c r="E88" s="165"/>
      <c r="F88" s="161"/>
      <c r="G88" s="53"/>
      <c r="H88" s="53"/>
      <c r="I88" s="52"/>
      <c r="J88" s="3"/>
      <c r="K88" s="66"/>
      <c r="L88" s="150"/>
      <c r="M88" s="145" t="s">
        <v>156</v>
      </c>
      <c r="N88" s="188" t="s">
        <v>180</v>
      </c>
      <c r="O88" s="71"/>
      <c r="P88" s="144" t="str">
        <f t="shared" si="15"/>
        <v/>
      </c>
      <c r="Q88" s="151"/>
      <c r="R88" s="55"/>
      <c r="S88" s="142"/>
      <c r="T88" s="145"/>
      <c r="U88" s="144"/>
      <c r="V88" s="56"/>
      <c r="W88" s="57"/>
      <c r="X88" s="103"/>
      <c r="Y88" s="105"/>
      <c r="Z88" s="56"/>
      <c r="AA88" s="57"/>
      <c r="AB88" s="103"/>
      <c r="AC88" s="105"/>
      <c r="AD88" s="56"/>
      <c r="AE88" s="57"/>
      <c r="AF88" s="103"/>
      <c r="AG88" s="110"/>
      <c r="AH88" s="112" t="str">
        <f t="shared" si="16"/>
        <v/>
      </c>
      <c r="AI88" s="79"/>
      <c r="AJ88" s="80"/>
      <c r="AK88" s="118"/>
      <c r="AL88" s="67"/>
      <c r="AM88" s="58" t="str">
        <f t="shared" si="17"/>
        <v/>
      </c>
      <c r="AN88" s="120" t="str">
        <f t="shared" si="18"/>
        <v/>
      </c>
      <c r="AO88" s="122" t="str">
        <f t="shared" si="19"/>
        <v/>
      </c>
      <c r="AP88" s="60" t="str">
        <f t="shared" si="20"/>
        <v/>
      </c>
      <c r="AQ88" s="124" t="str">
        <f t="shared" si="21"/>
        <v/>
      </c>
      <c r="AR88" s="133"/>
      <c r="AS88" s="136"/>
      <c r="AT88" s="69"/>
      <c r="AU88" s="62"/>
      <c r="AV88" s="62" t="str">
        <f t="shared" si="22"/>
        <v/>
      </c>
      <c r="AW88" s="58" t="str">
        <f t="shared" si="23"/>
        <v/>
      </c>
      <c r="AX88" s="63" t="str">
        <f t="shared" si="24"/>
        <v/>
      </c>
      <c r="AY88" s="59" t="str">
        <f t="shared" si="25"/>
        <v/>
      </c>
      <c r="AZ88" s="59" t="str">
        <f t="shared" si="26"/>
        <v/>
      </c>
      <c r="BA88" s="124" t="str">
        <f t="shared" si="27"/>
        <v/>
      </c>
      <c r="BB88" s="274"/>
      <c r="BC88" s="270"/>
      <c r="BD88" s="73"/>
      <c r="BE88" s="157"/>
    </row>
    <row r="89" spans="1:57" s="5" customFormat="1" ht="24.75" customHeight="1" x14ac:dyDescent="0.2">
      <c r="A89" s="156"/>
      <c r="B89" s="73"/>
      <c r="C89" s="73"/>
      <c r="D89" s="157"/>
      <c r="E89" s="165"/>
      <c r="F89" s="161"/>
      <c r="G89" s="53"/>
      <c r="H89" s="53"/>
      <c r="I89" s="52"/>
      <c r="J89" s="3"/>
      <c r="K89" s="66"/>
      <c r="L89" s="150"/>
      <c r="M89" s="145" t="s">
        <v>156</v>
      </c>
      <c r="N89" s="188" t="s">
        <v>180</v>
      </c>
      <c r="O89" s="71"/>
      <c r="P89" s="144" t="str">
        <f t="shared" si="15"/>
        <v/>
      </c>
      <c r="Q89" s="151"/>
      <c r="R89" s="55"/>
      <c r="S89" s="142"/>
      <c r="T89" s="145"/>
      <c r="U89" s="144"/>
      <c r="V89" s="56"/>
      <c r="W89" s="57"/>
      <c r="X89" s="103"/>
      <c r="Y89" s="105"/>
      <c r="Z89" s="56"/>
      <c r="AA89" s="57"/>
      <c r="AB89" s="103"/>
      <c r="AC89" s="105"/>
      <c r="AD89" s="56"/>
      <c r="AE89" s="57"/>
      <c r="AF89" s="103"/>
      <c r="AG89" s="110"/>
      <c r="AH89" s="112" t="str">
        <f t="shared" si="16"/>
        <v/>
      </c>
      <c r="AI89" s="79"/>
      <c r="AJ89" s="80"/>
      <c r="AK89" s="118"/>
      <c r="AL89" s="67"/>
      <c r="AM89" s="58" t="str">
        <f t="shared" si="17"/>
        <v/>
      </c>
      <c r="AN89" s="120" t="str">
        <f t="shared" si="18"/>
        <v/>
      </c>
      <c r="AO89" s="122" t="str">
        <f t="shared" si="19"/>
        <v/>
      </c>
      <c r="AP89" s="60" t="str">
        <f t="shared" si="20"/>
        <v/>
      </c>
      <c r="AQ89" s="124" t="str">
        <f t="shared" si="21"/>
        <v/>
      </c>
      <c r="AR89" s="133"/>
      <c r="AS89" s="136"/>
      <c r="AT89" s="69"/>
      <c r="AU89" s="62"/>
      <c r="AV89" s="62" t="str">
        <f t="shared" si="22"/>
        <v/>
      </c>
      <c r="AW89" s="58" t="str">
        <f t="shared" si="23"/>
        <v/>
      </c>
      <c r="AX89" s="63" t="str">
        <f t="shared" si="24"/>
        <v/>
      </c>
      <c r="AY89" s="59" t="str">
        <f t="shared" si="25"/>
        <v/>
      </c>
      <c r="AZ89" s="59" t="str">
        <f t="shared" si="26"/>
        <v/>
      </c>
      <c r="BA89" s="124" t="str">
        <f t="shared" si="27"/>
        <v/>
      </c>
      <c r="BB89" s="274"/>
      <c r="BC89" s="270"/>
      <c r="BD89" s="73"/>
      <c r="BE89" s="157"/>
    </row>
    <row r="90" spans="1:57" s="5" customFormat="1" ht="24.75" customHeight="1" x14ac:dyDescent="0.2">
      <c r="A90" s="156"/>
      <c r="B90" s="73"/>
      <c r="C90" s="73"/>
      <c r="D90" s="157"/>
      <c r="E90" s="165"/>
      <c r="F90" s="161"/>
      <c r="G90" s="53"/>
      <c r="H90" s="53"/>
      <c r="I90" s="52"/>
      <c r="J90" s="3"/>
      <c r="K90" s="66"/>
      <c r="L90" s="150"/>
      <c r="M90" s="145" t="s">
        <v>156</v>
      </c>
      <c r="N90" s="188" t="s">
        <v>180</v>
      </c>
      <c r="O90" s="71"/>
      <c r="P90" s="144" t="str">
        <f t="shared" si="15"/>
        <v/>
      </c>
      <c r="Q90" s="151"/>
      <c r="R90" s="55"/>
      <c r="S90" s="142"/>
      <c r="T90" s="145"/>
      <c r="U90" s="144"/>
      <c r="V90" s="56"/>
      <c r="W90" s="57"/>
      <c r="X90" s="103"/>
      <c r="Y90" s="105"/>
      <c r="Z90" s="56"/>
      <c r="AA90" s="57"/>
      <c r="AB90" s="103"/>
      <c r="AC90" s="105"/>
      <c r="AD90" s="56"/>
      <c r="AE90" s="57"/>
      <c r="AF90" s="103"/>
      <c r="AG90" s="110"/>
      <c r="AH90" s="112" t="str">
        <f t="shared" ref="AH90:AH109" si="28">IF($AD90="","",((AD90*AE90*AF90)/1728))</f>
        <v/>
      </c>
      <c r="AI90" s="79"/>
      <c r="AJ90" s="80"/>
      <c r="AK90" s="118"/>
      <c r="AL90" s="67"/>
      <c r="AM90" s="58" t="str">
        <f t="shared" si="17"/>
        <v/>
      </c>
      <c r="AN90" s="120" t="str">
        <f t="shared" si="18"/>
        <v/>
      </c>
      <c r="AO90" s="122" t="str">
        <f t="shared" si="19"/>
        <v/>
      </c>
      <c r="AP90" s="60" t="str">
        <f t="shared" si="20"/>
        <v/>
      </c>
      <c r="AQ90" s="124" t="str">
        <f t="shared" si="21"/>
        <v/>
      </c>
      <c r="AR90" s="133"/>
      <c r="AS90" s="136"/>
      <c r="AT90" s="69"/>
      <c r="AU90" s="62"/>
      <c r="AV90" s="62" t="str">
        <f t="shared" si="22"/>
        <v/>
      </c>
      <c r="AW90" s="58" t="str">
        <f t="shared" si="23"/>
        <v/>
      </c>
      <c r="AX90" s="63" t="str">
        <f t="shared" si="24"/>
        <v/>
      </c>
      <c r="AY90" s="59" t="str">
        <f t="shared" si="25"/>
        <v/>
      </c>
      <c r="AZ90" s="59" t="str">
        <f t="shared" si="26"/>
        <v/>
      </c>
      <c r="BA90" s="124" t="str">
        <f t="shared" si="27"/>
        <v/>
      </c>
      <c r="BB90" s="274"/>
      <c r="BC90" s="270"/>
      <c r="BD90" s="73"/>
      <c r="BE90" s="157"/>
    </row>
    <row r="91" spans="1:57" s="5" customFormat="1" ht="24.75" customHeight="1" x14ac:dyDescent="0.2">
      <c r="A91" s="156"/>
      <c r="B91" s="73"/>
      <c r="C91" s="73"/>
      <c r="D91" s="157"/>
      <c r="E91" s="165"/>
      <c r="F91" s="161"/>
      <c r="G91" s="53"/>
      <c r="H91" s="53"/>
      <c r="I91" s="52"/>
      <c r="J91" s="3"/>
      <c r="K91" s="66"/>
      <c r="L91" s="150"/>
      <c r="M91" s="145" t="s">
        <v>156</v>
      </c>
      <c r="N91" s="188" t="s">
        <v>180</v>
      </c>
      <c r="O91" s="71"/>
      <c r="P91" s="144" t="str">
        <f t="shared" si="15"/>
        <v/>
      </c>
      <c r="Q91" s="151"/>
      <c r="R91" s="55"/>
      <c r="S91" s="142"/>
      <c r="T91" s="145"/>
      <c r="U91" s="144"/>
      <c r="V91" s="56"/>
      <c r="W91" s="57"/>
      <c r="X91" s="103"/>
      <c r="Y91" s="105"/>
      <c r="Z91" s="56"/>
      <c r="AA91" s="57"/>
      <c r="AB91" s="103"/>
      <c r="AC91" s="105"/>
      <c r="AD91" s="56"/>
      <c r="AE91" s="57"/>
      <c r="AF91" s="103"/>
      <c r="AG91" s="110"/>
      <c r="AH91" s="112" t="str">
        <f t="shared" si="28"/>
        <v/>
      </c>
      <c r="AI91" s="79"/>
      <c r="AJ91" s="80"/>
      <c r="AK91" s="118"/>
      <c r="AL91" s="67"/>
      <c r="AM91" s="58" t="str">
        <f t="shared" si="17"/>
        <v/>
      </c>
      <c r="AN91" s="120" t="str">
        <f t="shared" si="18"/>
        <v/>
      </c>
      <c r="AO91" s="122" t="str">
        <f t="shared" si="19"/>
        <v/>
      </c>
      <c r="AP91" s="60" t="str">
        <f t="shared" si="20"/>
        <v/>
      </c>
      <c r="AQ91" s="124" t="str">
        <f t="shared" si="21"/>
        <v/>
      </c>
      <c r="AR91" s="133"/>
      <c r="AS91" s="136"/>
      <c r="AT91" s="69"/>
      <c r="AU91" s="62"/>
      <c r="AV91" s="62" t="str">
        <f t="shared" si="22"/>
        <v/>
      </c>
      <c r="AW91" s="58" t="str">
        <f t="shared" si="23"/>
        <v/>
      </c>
      <c r="AX91" s="63" t="str">
        <f t="shared" si="24"/>
        <v/>
      </c>
      <c r="AY91" s="59" t="str">
        <f t="shared" si="25"/>
        <v/>
      </c>
      <c r="AZ91" s="59" t="str">
        <f t="shared" si="26"/>
        <v/>
      </c>
      <c r="BA91" s="124" t="str">
        <f t="shared" si="27"/>
        <v/>
      </c>
      <c r="BB91" s="274"/>
      <c r="BC91" s="270"/>
      <c r="BD91" s="73"/>
      <c r="BE91" s="157"/>
    </row>
    <row r="92" spans="1:57" s="5" customFormat="1" ht="24.75" customHeight="1" x14ac:dyDescent="0.2">
      <c r="A92" s="156"/>
      <c r="B92" s="73"/>
      <c r="C92" s="73"/>
      <c r="D92" s="157"/>
      <c r="E92" s="165"/>
      <c r="F92" s="161"/>
      <c r="G92" s="53"/>
      <c r="H92" s="53"/>
      <c r="I92" s="52"/>
      <c r="J92" s="3"/>
      <c r="K92" s="66"/>
      <c r="L92" s="150"/>
      <c r="M92" s="145" t="s">
        <v>156</v>
      </c>
      <c r="N92" s="188" t="s">
        <v>180</v>
      </c>
      <c r="O92" s="71"/>
      <c r="P92" s="144" t="str">
        <f t="shared" si="15"/>
        <v/>
      </c>
      <c r="Q92" s="151"/>
      <c r="R92" s="55"/>
      <c r="S92" s="142"/>
      <c r="T92" s="145"/>
      <c r="U92" s="144"/>
      <c r="V92" s="56"/>
      <c r="W92" s="57"/>
      <c r="X92" s="103"/>
      <c r="Y92" s="105"/>
      <c r="Z92" s="56"/>
      <c r="AA92" s="57"/>
      <c r="AB92" s="103"/>
      <c r="AC92" s="105"/>
      <c r="AD92" s="56"/>
      <c r="AE92" s="57"/>
      <c r="AF92" s="103"/>
      <c r="AG92" s="110"/>
      <c r="AH92" s="112" t="str">
        <f t="shared" si="28"/>
        <v/>
      </c>
      <c r="AI92" s="79"/>
      <c r="AJ92" s="80"/>
      <c r="AK92" s="118"/>
      <c r="AL92" s="67"/>
      <c r="AM92" s="58" t="str">
        <f t="shared" si="17"/>
        <v/>
      </c>
      <c r="AN92" s="120" t="str">
        <f t="shared" si="18"/>
        <v/>
      </c>
      <c r="AO92" s="122" t="str">
        <f t="shared" si="19"/>
        <v/>
      </c>
      <c r="AP92" s="60" t="str">
        <f t="shared" si="20"/>
        <v/>
      </c>
      <c r="AQ92" s="124" t="str">
        <f t="shared" si="21"/>
        <v/>
      </c>
      <c r="AR92" s="133"/>
      <c r="AS92" s="136"/>
      <c r="AT92" s="69"/>
      <c r="AU92" s="62"/>
      <c r="AV92" s="62" t="str">
        <f t="shared" si="22"/>
        <v/>
      </c>
      <c r="AW92" s="58" t="str">
        <f t="shared" si="23"/>
        <v/>
      </c>
      <c r="AX92" s="63" t="str">
        <f t="shared" si="24"/>
        <v/>
      </c>
      <c r="AY92" s="59" t="str">
        <f t="shared" si="25"/>
        <v/>
      </c>
      <c r="AZ92" s="59" t="str">
        <f t="shared" si="26"/>
        <v/>
      </c>
      <c r="BA92" s="124" t="str">
        <f t="shared" si="27"/>
        <v/>
      </c>
      <c r="BB92" s="274"/>
      <c r="BC92" s="270"/>
      <c r="BD92" s="73"/>
      <c r="BE92" s="157"/>
    </row>
    <row r="93" spans="1:57" s="5" customFormat="1" ht="24.75" customHeight="1" x14ac:dyDescent="0.2">
      <c r="A93" s="156"/>
      <c r="B93" s="73"/>
      <c r="C93" s="73"/>
      <c r="D93" s="157"/>
      <c r="E93" s="165"/>
      <c r="F93" s="161"/>
      <c r="G93" s="53"/>
      <c r="H93" s="53"/>
      <c r="I93" s="52"/>
      <c r="J93" s="3"/>
      <c r="K93" s="66"/>
      <c r="L93" s="150"/>
      <c r="M93" s="145" t="s">
        <v>156</v>
      </c>
      <c r="N93" s="188" t="s">
        <v>180</v>
      </c>
      <c r="O93" s="71"/>
      <c r="P93" s="144" t="str">
        <f t="shared" si="15"/>
        <v/>
      </c>
      <c r="Q93" s="151"/>
      <c r="R93" s="55"/>
      <c r="S93" s="142"/>
      <c r="T93" s="145"/>
      <c r="U93" s="144"/>
      <c r="V93" s="56"/>
      <c r="W93" s="57"/>
      <c r="X93" s="103"/>
      <c r="Y93" s="105"/>
      <c r="Z93" s="56"/>
      <c r="AA93" s="57"/>
      <c r="AB93" s="103"/>
      <c r="AC93" s="105"/>
      <c r="AD93" s="56"/>
      <c r="AE93" s="57"/>
      <c r="AF93" s="103"/>
      <c r="AG93" s="110"/>
      <c r="AH93" s="112" t="str">
        <f t="shared" si="28"/>
        <v/>
      </c>
      <c r="AI93" s="79"/>
      <c r="AJ93" s="80"/>
      <c r="AK93" s="118"/>
      <c r="AL93" s="67"/>
      <c r="AM93" s="58" t="str">
        <f t="shared" si="17"/>
        <v/>
      </c>
      <c r="AN93" s="120" t="str">
        <f t="shared" si="18"/>
        <v/>
      </c>
      <c r="AO93" s="122" t="str">
        <f t="shared" si="19"/>
        <v/>
      </c>
      <c r="AP93" s="60" t="str">
        <f t="shared" si="20"/>
        <v/>
      </c>
      <c r="AQ93" s="124" t="str">
        <f t="shared" si="21"/>
        <v/>
      </c>
      <c r="AR93" s="133"/>
      <c r="AS93" s="136"/>
      <c r="AT93" s="69"/>
      <c r="AU93" s="62"/>
      <c r="AV93" s="62" t="str">
        <f t="shared" si="22"/>
        <v/>
      </c>
      <c r="AW93" s="58" t="str">
        <f t="shared" si="23"/>
        <v/>
      </c>
      <c r="AX93" s="63" t="str">
        <f t="shared" si="24"/>
        <v/>
      </c>
      <c r="AY93" s="59" t="str">
        <f t="shared" si="25"/>
        <v/>
      </c>
      <c r="AZ93" s="59" t="str">
        <f t="shared" si="26"/>
        <v/>
      </c>
      <c r="BA93" s="124" t="str">
        <f t="shared" si="27"/>
        <v/>
      </c>
      <c r="BB93" s="274"/>
      <c r="BC93" s="270"/>
      <c r="BD93" s="73"/>
      <c r="BE93" s="157"/>
    </row>
    <row r="94" spans="1:57" s="5" customFormat="1" ht="24.75" customHeight="1" x14ac:dyDescent="0.2">
      <c r="A94" s="156"/>
      <c r="B94" s="73"/>
      <c r="C94" s="73"/>
      <c r="D94" s="157"/>
      <c r="E94" s="165"/>
      <c r="F94" s="161"/>
      <c r="G94" s="53"/>
      <c r="H94" s="53"/>
      <c r="I94" s="52"/>
      <c r="J94" s="3"/>
      <c r="K94" s="66"/>
      <c r="L94" s="150"/>
      <c r="M94" s="145" t="s">
        <v>156</v>
      </c>
      <c r="N94" s="188" t="s">
        <v>180</v>
      </c>
      <c r="O94" s="71"/>
      <c r="P94" s="144" t="str">
        <f t="shared" si="15"/>
        <v/>
      </c>
      <c r="Q94" s="151"/>
      <c r="R94" s="55"/>
      <c r="S94" s="142"/>
      <c r="T94" s="145"/>
      <c r="U94" s="144"/>
      <c r="V94" s="56"/>
      <c r="W94" s="57"/>
      <c r="X94" s="103"/>
      <c r="Y94" s="105"/>
      <c r="Z94" s="56"/>
      <c r="AA94" s="57"/>
      <c r="AB94" s="103"/>
      <c r="AC94" s="105"/>
      <c r="AD94" s="56"/>
      <c r="AE94" s="57"/>
      <c r="AF94" s="103"/>
      <c r="AG94" s="110"/>
      <c r="AH94" s="112" t="str">
        <f t="shared" si="28"/>
        <v/>
      </c>
      <c r="AI94" s="79"/>
      <c r="AJ94" s="80"/>
      <c r="AK94" s="118"/>
      <c r="AL94" s="67"/>
      <c r="AM94" s="58" t="str">
        <f t="shared" si="17"/>
        <v/>
      </c>
      <c r="AN94" s="120" t="str">
        <f t="shared" si="18"/>
        <v/>
      </c>
      <c r="AO94" s="122" t="str">
        <f t="shared" si="19"/>
        <v/>
      </c>
      <c r="AP94" s="60" t="str">
        <f t="shared" si="20"/>
        <v/>
      </c>
      <c r="AQ94" s="124" t="str">
        <f t="shared" si="21"/>
        <v/>
      </c>
      <c r="AR94" s="133"/>
      <c r="AS94" s="136"/>
      <c r="AT94" s="69"/>
      <c r="AU94" s="62"/>
      <c r="AV94" s="62" t="str">
        <f t="shared" si="22"/>
        <v/>
      </c>
      <c r="AW94" s="58" t="str">
        <f t="shared" si="23"/>
        <v/>
      </c>
      <c r="AX94" s="63" t="str">
        <f t="shared" si="24"/>
        <v/>
      </c>
      <c r="AY94" s="59" t="str">
        <f t="shared" si="25"/>
        <v/>
      </c>
      <c r="AZ94" s="59" t="str">
        <f t="shared" si="26"/>
        <v/>
      </c>
      <c r="BA94" s="124" t="str">
        <f t="shared" si="27"/>
        <v/>
      </c>
      <c r="BB94" s="274"/>
      <c r="BC94" s="270"/>
      <c r="BD94" s="73"/>
      <c r="BE94" s="157"/>
    </row>
    <row r="95" spans="1:57" s="5" customFormat="1" ht="24.75" customHeight="1" x14ac:dyDescent="0.2">
      <c r="A95" s="156"/>
      <c r="B95" s="73"/>
      <c r="C95" s="73"/>
      <c r="D95" s="157"/>
      <c r="E95" s="165"/>
      <c r="F95" s="161"/>
      <c r="G95" s="53"/>
      <c r="H95" s="53"/>
      <c r="I95" s="52"/>
      <c r="J95" s="3"/>
      <c r="K95" s="66"/>
      <c r="L95" s="150"/>
      <c r="M95" s="145" t="s">
        <v>156</v>
      </c>
      <c r="N95" s="188" t="s">
        <v>180</v>
      </c>
      <c r="O95" s="71"/>
      <c r="P95" s="144" t="str">
        <f t="shared" si="15"/>
        <v/>
      </c>
      <c r="Q95" s="151"/>
      <c r="R95" s="55"/>
      <c r="S95" s="142"/>
      <c r="T95" s="145"/>
      <c r="U95" s="144"/>
      <c r="V95" s="56"/>
      <c r="W95" s="57"/>
      <c r="X95" s="103"/>
      <c r="Y95" s="105"/>
      <c r="Z95" s="56"/>
      <c r="AA95" s="57"/>
      <c r="AB95" s="103"/>
      <c r="AC95" s="105"/>
      <c r="AD95" s="56"/>
      <c r="AE95" s="57"/>
      <c r="AF95" s="103"/>
      <c r="AG95" s="110"/>
      <c r="AH95" s="112" t="str">
        <f t="shared" si="28"/>
        <v/>
      </c>
      <c r="AI95" s="79"/>
      <c r="AJ95" s="80"/>
      <c r="AK95" s="118"/>
      <c r="AL95" s="67"/>
      <c r="AM95" s="58" t="str">
        <f t="shared" si="17"/>
        <v/>
      </c>
      <c r="AN95" s="120" t="str">
        <f t="shared" si="18"/>
        <v/>
      </c>
      <c r="AO95" s="122" t="str">
        <f t="shared" si="19"/>
        <v/>
      </c>
      <c r="AP95" s="60" t="str">
        <f t="shared" si="20"/>
        <v/>
      </c>
      <c r="AQ95" s="124" t="str">
        <f t="shared" si="21"/>
        <v/>
      </c>
      <c r="AR95" s="133"/>
      <c r="AS95" s="136"/>
      <c r="AT95" s="69"/>
      <c r="AU95" s="62"/>
      <c r="AV95" s="62" t="str">
        <f t="shared" si="22"/>
        <v/>
      </c>
      <c r="AW95" s="58" t="str">
        <f t="shared" si="23"/>
        <v/>
      </c>
      <c r="AX95" s="63" t="str">
        <f t="shared" si="24"/>
        <v/>
      </c>
      <c r="AY95" s="59" t="str">
        <f t="shared" si="25"/>
        <v/>
      </c>
      <c r="AZ95" s="59" t="str">
        <f t="shared" si="26"/>
        <v/>
      </c>
      <c r="BA95" s="124" t="str">
        <f t="shared" si="27"/>
        <v/>
      </c>
      <c r="BB95" s="274"/>
      <c r="BC95" s="270"/>
      <c r="BD95" s="73"/>
      <c r="BE95" s="157"/>
    </row>
    <row r="96" spans="1:57" s="5" customFormat="1" ht="24.75" customHeight="1" x14ac:dyDescent="0.2">
      <c r="A96" s="156"/>
      <c r="B96" s="73"/>
      <c r="C96" s="73"/>
      <c r="D96" s="157"/>
      <c r="E96" s="165"/>
      <c r="F96" s="161"/>
      <c r="G96" s="53"/>
      <c r="H96" s="53"/>
      <c r="I96" s="52"/>
      <c r="J96" s="3"/>
      <c r="K96" s="66"/>
      <c r="L96" s="150"/>
      <c r="M96" s="145" t="s">
        <v>156</v>
      </c>
      <c r="N96" s="188" t="s">
        <v>180</v>
      </c>
      <c r="O96" s="71"/>
      <c r="P96" s="144" t="str">
        <f t="shared" si="15"/>
        <v/>
      </c>
      <c r="Q96" s="151"/>
      <c r="R96" s="55"/>
      <c r="S96" s="142"/>
      <c r="T96" s="145"/>
      <c r="U96" s="144"/>
      <c r="V96" s="56"/>
      <c r="W96" s="57"/>
      <c r="X96" s="103"/>
      <c r="Y96" s="105"/>
      <c r="Z96" s="56"/>
      <c r="AA96" s="57"/>
      <c r="AB96" s="103"/>
      <c r="AC96" s="105"/>
      <c r="AD96" s="56"/>
      <c r="AE96" s="57"/>
      <c r="AF96" s="103"/>
      <c r="AG96" s="110"/>
      <c r="AH96" s="112" t="str">
        <f t="shared" si="28"/>
        <v/>
      </c>
      <c r="AI96" s="79"/>
      <c r="AJ96" s="80"/>
      <c r="AK96" s="118"/>
      <c r="AL96" s="67"/>
      <c r="AM96" s="58" t="str">
        <f t="shared" si="17"/>
        <v/>
      </c>
      <c r="AN96" s="120" t="str">
        <f t="shared" si="18"/>
        <v/>
      </c>
      <c r="AO96" s="122" t="str">
        <f t="shared" si="19"/>
        <v/>
      </c>
      <c r="AP96" s="60" t="str">
        <f t="shared" si="20"/>
        <v/>
      </c>
      <c r="AQ96" s="124" t="str">
        <f t="shared" si="21"/>
        <v/>
      </c>
      <c r="AR96" s="133"/>
      <c r="AS96" s="136"/>
      <c r="AT96" s="69"/>
      <c r="AU96" s="62"/>
      <c r="AV96" s="62" t="str">
        <f t="shared" si="22"/>
        <v/>
      </c>
      <c r="AW96" s="58" t="str">
        <f t="shared" si="23"/>
        <v/>
      </c>
      <c r="AX96" s="63" t="str">
        <f t="shared" si="24"/>
        <v/>
      </c>
      <c r="AY96" s="59" t="str">
        <f t="shared" si="25"/>
        <v/>
      </c>
      <c r="AZ96" s="59" t="str">
        <f t="shared" si="26"/>
        <v/>
      </c>
      <c r="BA96" s="124" t="str">
        <f t="shared" si="27"/>
        <v/>
      </c>
      <c r="BB96" s="274"/>
      <c r="BC96" s="270"/>
      <c r="BD96" s="73"/>
      <c r="BE96" s="157"/>
    </row>
    <row r="97" spans="1:57" s="5" customFormat="1" ht="24.75" customHeight="1" x14ac:dyDescent="0.2">
      <c r="A97" s="156"/>
      <c r="B97" s="73"/>
      <c r="C97" s="73"/>
      <c r="D97" s="157"/>
      <c r="E97" s="165"/>
      <c r="F97" s="161"/>
      <c r="G97" s="53"/>
      <c r="H97" s="53"/>
      <c r="I97" s="52"/>
      <c r="J97" s="3"/>
      <c r="K97" s="66"/>
      <c r="L97" s="150"/>
      <c r="M97" s="145" t="s">
        <v>156</v>
      </c>
      <c r="N97" s="188" t="s">
        <v>180</v>
      </c>
      <c r="O97" s="71"/>
      <c r="P97" s="144" t="str">
        <f t="shared" si="15"/>
        <v/>
      </c>
      <c r="Q97" s="151"/>
      <c r="R97" s="55"/>
      <c r="S97" s="142"/>
      <c r="T97" s="145"/>
      <c r="U97" s="144"/>
      <c r="V97" s="56"/>
      <c r="W97" s="57"/>
      <c r="X97" s="103"/>
      <c r="Y97" s="105"/>
      <c r="Z97" s="56"/>
      <c r="AA97" s="57"/>
      <c r="AB97" s="103"/>
      <c r="AC97" s="105"/>
      <c r="AD97" s="56"/>
      <c r="AE97" s="57"/>
      <c r="AF97" s="103"/>
      <c r="AG97" s="110"/>
      <c r="AH97" s="112" t="str">
        <f t="shared" si="28"/>
        <v/>
      </c>
      <c r="AI97" s="79"/>
      <c r="AJ97" s="80"/>
      <c r="AK97" s="118"/>
      <c r="AL97" s="67"/>
      <c r="AM97" s="58" t="str">
        <f t="shared" si="17"/>
        <v/>
      </c>
      <c r="AN97" s="120" t="str">
        <f t="shared" si="18"/>
        <v/>
      </c>
      <c r="AO97" s="122" t="str">
        <f t="shared" si="19"/>
        <v/>
      </c>
      <c r="AP97" s="60" t="str">
        <f t="shared" si="20"/>
        <v/>
      </c>
      <c r="AQ97" s="124" t="str">
        <f t="shared" si="21"/>
        <v/>
      </c>
      <c r="AR97" s="133"/>
      <c r="AS97" s="136"/>
      <c r="AT97" s="69"/>
      <c r="AU97" s="62"/>
      <c r="AV97" s="62" t="str">
        <f t="shared" si="22"/>
        <v/>
      </c>
      <c r="AW97" s="58" t="str">
        <f t="shared" si="23"/>
        <v/>
      </c>
      <c r="AX97" s="63" t="str">
        <f t="shared" si="24"/>
        <v/>
      </c>
      <c r="AY97" s="59" t="str">
        <f t="shared" si="25"/>
        <v/>
      </c>
      <c r="AZ97" s="59" t="str">
        <f t="shared" si="26"/>
        <v/>
      </c>
      <c r="BA97" s="124" t="str">
        <f t="shared" si="27"/>
        <v/>
      </c>
      <c r="BB97" s="274"/>
      <c r="BC97" s="270"/>
      <c r="BD97" s="73"/>
      <c r="BE97" s="157"/>
    </row>
    <row r="98" spans="1:57" s="5" customFormat="1" ht="24.75" customHeight="1" x14ac:dyDescent="0.2">
      <c r="A98" s="156"/>
      <c r="B98" s="73"/>
      <c r="C98" s="73"/>
      <c r="D98" s="157"/>
      <c r="E98" s="165"/>
      <c r="F98" s="161"/>
      <c r="G98" s="53"/>
      <c r="H98" s="53"/>
      <c r="I98" s="52"/>
      <c r="J98" s="3"/>
      <c r="K98" s="66"/>
      <c r="L98" s="150"/>
      <c r="M98" s="145" t="s">
        <v>156</v>
      </c>
      <c r="N98" s="188" t="s">
        <v>180</v>
      </c>
      <c r="O98" s="71"/>
      <c r="P98" s="144" t="str">
        <f t="shared" si="15"/>
        <v/>
      </c>
      <c r="Q98" s="151"/>
      <c r="R98" s="55"/>
      <c r="S98" s="142"/>
      <c r="T98" s="145"/>
      <c r="U98" s="144"/>
      <c r="V98" s="56"/>
      <c r="W98" s="57"/>
      <c r="X98" s="103"/>
      <c r="Y98" s="105"/>
      <c r="Z98" s="56"/>
      <c r="AA98" s="57"/>
      <c r="AB98" s="103"/>
      <c r="AC98" s="105"/>
      <c r="AD98" s="56"/>
      <c r="AE98" s="57"/>
      <c r="AF98" s="103"/>
      <c r="AG98" s="110"/>
      <c r="AH98" s="112" t="str">
        <f t="shared" si="28"/>
        <v/>
      </c>
      <c r="AI98" s="79"/>
      <c r="AJ98" s="80"/>
      <c r="AK98" s="118"/>
      <c r="AL98" s="67"/>
      <c r="AM98" s="58" t="str">
        <f t="shared" si="17"/>
        <v/>
      </c>
      <c r="AN98" s="120" t="str">
        <f t="shared" si="18"/>
        <v/>
      </c>
      <c r="AO98" s="122" t="str">
        <f t="shared" si="19"/>
        <v/>
      </c>
      <c r="AP98" s="60" t="str">
        <f t="shared" si="20"/>
        <v/>
      </c>
      <c r="AQ98" s="124" t="str">
        <f t="shared" si="21"/>
        <v/>
      </c>
      <c r="AR98" s="133"/>
      <c r="AS98" s="136"/>
      <c r="AT98" s="69"/>
      <c r="AU98" s="62"/>
      <c r="AV98" s="62" t="str">
        <f t="shared" si="22"/>
        <v/>
      </c>
      <c r="AW98" s="58" t="str">
        <f t="shared" si="23"/>
        <v/>
      </c>
      <c r="AX98" s="63" t="str">
        <f t="shared" si="24"/>
        <v/>
      </c>
      <c r="AY98" s="59" t="str">
        <f t="shared" si="25"/>
        <v/>
      </c>
      <c r="AZ98" s="59" t="str">
        <f t="shared" si="26"/>
        <v/>
      </c>
      <c r="BA98" s="124" t="str">
        <f t="shared" si="27"/>
        <v/>
      </c>
      <c r="BB98" s="274"/>
      <c r="BC98" s="270"/>
      <c r="BD98" s="73"/>
      <c r="BE98" s="157"/>
    </row>
    <row r="99" spans="1:57" s="5" customFormat="1" ht="24.75" customHeight="1" x14ac:dyDescent="0.2">
      <c r="A99" s="156"/>
      <c r="B99" s="73"/>
      <c r="C99" s="73"/>
      <c r="D99" s="157"/>
      <c r="E99" s="165"/>
      <c r="F99" s="161"/>
      <c r="G99" s="53"/>
      <c r="H99" s="53"/>
      <c r="I99" s="52"/>
      <c r="J99" s="3"/>
      <c r="K99" s="66"/>
      <c r="L99" s="150"/>
      <c r="M99" s="145" t="s">
        <v>156</v>
      </c>
      <c r="N99" s="188" t="s">
        <v>180</v>
      </c>
      <c r="O99" s="71"/>
      <c r="P99" s="144" t="str">
        <f t="shared" si="15"/>
        <v/>
      </c>
      <c r="Q99" s="151"/>
      <c r="R99" s="55"/>
      <c r="S99" s="142"/>
      <c r="T99" s="145"/>
      <c r="U99" s="144"/>
      <c r="V99" s="56"/>
      <c r="W99" s="57"/>
      <c r="X99" s="103"/>
      <c r="Y99" s="105"/>
      <c r="Z99" s="56"/>
      <c r="AA99" s="57"/>
      <c r="AB99" s="103"/>
      <c r="AC99" s="105"/>
      <c r="AD99" s="56"/>
      <c r="AE99" s="57"/>
      <c r="AF99" s="103"/>
      <c r="AG99" s="110"/>
      <c r="AH99" s="112" t="str">
        <f t="shared" si="28"/>
        <v/>
      </c>
      <c r="AI99" s="79"/>
      <c r="AJ99" s="80"/>
      <c r="AK99" s="118"/>
      <c r="AL99" s="67"/>
      <c r="AM99" s="58" t="str">
        <f t="shared" si="17"/>
        <v/>
      </c>
      <c r="AN99" s="120" t="str">
        <f t="shared" si="18"/>
        <v/>
      </c>
      <c r="AO99" s="122" t="str">
        <f t="shared" si="19"/>
        <v/>
      </c>
      <c r="AP99" s="60" t="str">
        <f t="shared" si="20"/>
        <v/>
      </c>
      <c r="AQ99" s="124" t="str">
        <f t="shared" si="21"/>
        <v/>
      </c>
      <c r="AR99" s="133"/>
      <c r="AS99" s="136"/>
      <c r="AT99" s="69"/>
      <c r="AU99" s="62"/>
      <c r="AV99" s="62" t="str">
        <f t="shared" si="22"/>
        <v/>
      </c>
      <c r="AW99" s="58" t="str">
        <f t="shared" si="23"/>
        <v/>
      </c>
      <c r="AX99" s="63" t="str">
        <f t="shared" si="24"/>
        <v/>
      </c>
      <c r="AY99" s="59" t="str">
        <f t="shared" si="25"/>
        <v/>
      </c>
      <c r="AZ99" s="59" t="str">
        <f t="shared" si="26"/>
        <v/>
      </c>
      <c r="BA99" s="124" t="str">
        <f t="shared" si="27"/>
        <v/>
      </c>
      <c r="BB99" s="274"/>
      <c r="BC99" s="270"/>
      <c r="BD99" s="73"/>
      <c r="BE99" s="157"/>
    </row>
    <row r="100" spans="1:57" s="5" customFormat="1" ht="24.75" customHeight="1" x14ac:dyDescent="0.2">
      <c r="A100" s="156"/>
      <c r="B100" s="73"/>
      <c r="C100" s="73"/>
      <c r="D100" s="157"/>
      <c r="E100" s="165"/>
      <c r="F100" s="161"/>
      <c r="G100" s="53"/>
      <c r="H100" s="53"/>
      <c r="I100" s="52"/>
      <c r="J100" s="3"/>
      <c r="K100" s="66"/>
      <c r="L100" s="150"/>
      <c r="M100" s="145" t="s">
        <v>156</v>
      </c>
      <c r="N100" s="188" t="s">
        <v>180</v>
      </c>
      <c r="O100" s="71"/>
      <c r="P100" s="144" t="str">
        <f t="shared" si="15"/>
        <v/>
      </c>
      <c r="Q100" s="151"/>
      <c r="R100" s="55"/>
      <c r="S100" s="142"/>
      <c r="T100" s="145"/>
      <c r="U100" s="144"/>
      <c r="V100" s="56"/>
      <c r="W100" s="57"/>
      <c r="X100" s="103"/>
      <c r="Y100" s="105"/>
      <c r="Z100" s="56"/>
      <c r="AA100" s="57"/>
      <c r="AB100" s="103"/>
      <c r="AC100" s="105"/>
      <c r="AD100" s="56"/>
      <c r="AE100" s="57"/>
      <c r="AF100" s="103"/>
      <c r="AG100" s="110"/>
      <c r="AH100" s="112" t="str">
        <f t="shared" si="28"/>
        <v/>
      </c>
      <c r="AI100" s="79"/>
      <c r="AJ100" s="80"/>
      <c r="AK100" s="118"/>
      <c r="AL100" s="67"/>
      <c r="AM100" s="58" t="str">
        <f t="shared" si="17"/>
        <v/>
      </c>
      <c r="AN100" s="120" t="str">
        <f t="shared" si="18"/>
        <v/>
      </c>
      <c r="AO100" s="122" t="str">
        <f t="shared" si="19"/>
        <v/>
      </c>
      <c r="AP100" s="60" t="str">
        <f t="shared" si="20"/>
        <v/>
      </c>
      <c r="AQ100" s="124" t="str">
        <f t="shared" si="21"/>
        <v/>
      </c>
      <c r="AR100" s="133"/>
      <c r="AS100" s="136"/>
      <c r="AT100" s="69"/>
      <c r="AU100" s="62"/>
      <c r="AV100" s="62" t="str">
        <f t="shared" si="22"/>
        <v/>
      </c>
      <c r="AW100" s="58" t="str">
        <f t="shared" si="23"/>
        <v/>
      </c>
      <c r="AX100" s="63" t="str">
        <f t="shared" si="24"/>
        <v/>
      </c>
      <c r="AY100" s="59" t="str">
        <f t="shared" si="25"/>
        <v/>
      </c>
      <c r="AZ100" s="59" t="str">
        <f t="shared" si="26"/>
        <v/>
      </c>
      <c r="BA100" s="124" t="str">
        <f t="shared" si="27"/>
        <v/>
      </c>
      <c r="BB100" s="274"/>
      <c r="BC100" s="270"/>
      <c r="BD100" s="73"/>
      <c r="BE100" s="157"/>
    </row>
    <row r="101" spans="1:57" s="5" customFormat="1" ht="24.75" customHeight="1" x14ac:dyDescent="0.2">
      <c r="A101" s="156"/>
      <c r="B101" s="73"/>
      <c r="C101" s="73"/>
      <c r="D101" s="157"/>
      <c r="E101" s="165"/>
      <c r="F101" s="161"/>
      <c r="G101" s="53"/>
      <c r="H101" s="53"/>
      <c r="I101" s="52"/>
      <c r="J101" s="3"/>
      <c r="K101" s="66"/>
      <c r="L101" s="150"/>
      <c r="M101" s="145" t="s">
        <v>156</v>
      </c>
      <c r="N101" s="188" t="s">
        <v>180</v>
      </c>
      <c r="O101" s="71"/>
      <c r="P101" s="144" t="str">
        <f t="shared" si="15"/>
        <v/>
      </c>
      <c r="Q101" s="151"/>
      <c r="R101" s="55"/>
      <c r="S101" s="142"/>
      <c r="T101" s="145"/>
      <c r="U101" s="144"/>
      <c r="V101" s="56"/>
      <c r="W101" s="57"/>
      <c r="X101" s="103"/>
      <c r="Y101" s="105"/>
      <c r="Z101" s="56"/>
      <c r="AA101" s="57"/>
      <c r="AB101" s="103"/>
      <c r="AC101" s="105"/>
      <c r="AD101" s="56"/>
      <c r="AE101" s="57"/>
      <c r="AF101" s="103"/>
      <c r="AG101" s="110"/>
      <c r="AH101" s="112" t="str">
        <f t="shared" si="28"/>
        <v/>
      </c>
      <c r="AI101" s="79"/>
      <c r="AJ101" s="80"/>
      <c r="AK101" s="118"/>
      <c r="AL101" s="67"/>
      <c r="AM101" s="58" t="str">
        <f t="shared" si="17"/>
        <v/>
      </c>
      <c r="AN101" s="120" t="str">
        <f t="shared" si="18"/>
        <v/>
      </c>
      <c r="AO101" s="122" t="str">
        <f t="shared" si="19"/>
        <v/>
      </c>
      <c r="AP101" s="60" t="str">
        <f t="shared" si="20"/>
        <v/>
      </c>
      <c r="AQ101" s="124" t="str">
        <f t="shared" si="21"/>
        <v/>
      </c>
      <c r="AR101" s="133"/>
      <c r="AS101" s="136"/>
      <c r="AT101" s="69"/>
      <c r="AU101" s="62"/>
      <c r="AV101" s="62" t="str">
        <f t="shared" si="22"/>
        <v/>
      </c>
      <c r="AW101" s="58" t="str">
        <f t="shared" si="23"/>
        <v/>
      </c>
      <c r="AX101" s="63" t="str">
        <f t="shared" si="24"/>
        <v/>
      </c>
      <c r="AY101" s="59" t="str">
        <f t="shared" si="25"/>
        <v/>
      </c>
      <c r="AZ101" s="59" t="str">
        <f t="shared" si="26"/>
        <v/>
      </c>
      <c r="BA101" s="124" t="str">
        <f t="shared" si="27"/>
        <v/>
      </c>
      <c r="BB101" s="274"/>
      <c r="BC101" s="270"/>
      <c r="BD101" s="73"/>
      <c r="BE101" s="157"/>
    </row>
    <row r="102" spans="1:57" s="5" customFormat="1" ht="24.75" customHeight="1" x14ac:dyDescent="0.2">
      <c r="A102" s="156"/>
      <c r="B102" s="73"/>
      <c r="C102" s="73"/>
      <c r="D102" s="157"/>
      <c r="E102" s="165"/>
      <c r="F102" s="161"/>
      <c r="G102" s="53"/>
      <c r="H102" s="53"/>
      <c r="I102" s="52"/>
      <c r="J102" s="3"/>
      <c r="K102" s="66"/>
      <c r="L102" s="150"/>
      <c r="M102" s="145" t="s">
        <v>156</v>
      </c>
      <c r="N102" s="188" t="s">
        <v>180</v>
      </c>
      <c r="O102" s="71"/>
      <c r="P102" s="144" t="str">
        <f t="shared" si="15"/>
        <v/>
      </c>
      <c r="Q102" s="151"/>
      <c r="R102" s="55"/>
      <c r="S102" s="142"/>
      <c r="T102" s="145"/>
      <c r="U102" s="144"/>
      <c r="V102" s="56"/>
      <c r="W102" s="57"/>
      <c r="X102" s="103"/>
      <c r="Y102" s="105"/>
      <c r="Z102" s="56"/>
      <c r="AA102" s="57"/>
      <c r="AB102" s="103"/>
      <c r="AC102" s="105"/>
      <c r="AD102" s="56"/>
      <c r="AE102" s="57"/>
      <c r="AF102" s="103"/>
      <c r="AG102" s="110"/>
      <c r="AH102" s="112" t="str">
        <f t="shared" si="28"/>
        <v/>
      </c>
      <c r="AI102" s="79"/>
      <c r="AJ102" s="80"/>
      <c r="AK102" s="118"/>
      <c r="AL102" s="67"/>
      <c r="AM102" s="58" t="str">
        <f t="shared" si="17"/>
        <v/>
      </c>
      <c r="AN102" s="120" t="str">
        <f t="shared" si="18"/>
        <v/>
      </c>
      <c r="AO102" s="122" t="str">
        <f t="shared" si="19"/>
        <v/>
      </c>
      <c r="AP102" s="60" t="str">
        <f t="shared" si="20"/>
        <v/>
      </c>
      <c r="AQ102" s="124" t="str">
        <f t="shared" si="21"/>
        <v/>
      </c>
      <c r="AR102" s="133"/>
      <c r="AS102" s="136"/>
      <c r="AT102" s="69"/>
      <c r="AU102" s="62"/>
      <c r="AV102" s="62" t="str">
        <f t="shared" si="22"/>
        <v/>
      </c>
      <c r="AW102" s="58" t="str">
        <f t="shared" si="23"/>
        <v/>
      </c>
      <c r="AX102" s="63" t="str">
        <f t="shared" si="24"/>
        <v/>
      </c>
      <c r="AY102" s="59" t="str">
        <f t="shared" si="25"/>
        <v/>
      </c>
      <c r="AZ102" s="59" t="str">
        <f t="shared" si="26"/>
        <v/>
      </c>
      <c r="BA102" s="124" t="str">
        <f t="shared" si="27"/>
        <v/>
      </c>
      <c r="BB102" s="274"/>
      <c r="BC102" s="270"/>
      <c r="BD102" s="73"/>
      <c r="BE102" s="157"/>
    </row>
    <row r="103" spans="1:57" s="5" customFormat="1" ht="24.75" customHeight="1" x14ac:dyDescent="0.2">
      <c r="A103" s="156"/>
      <c r="B103" s="73"/>
      <c r="C103" s="73"/>
      <c r="D103" s="157"/>
      <c r="E103" s="165"/>
      <c r="F103" s="161"/>
      <c r="G103" s="53"/>
      <c r="H103" s="53"/>
      <c r="I103" s="52"/>
      <c r="J103" s="3"/>
      <c r="K103" s="66"/>
      <c r="L103" s="150"/>
      <c r="M103" s="145" t="s">
        <v>156</v>
      </c>
      <c r="N103" s="188" t="s">
        <v>180</v>
      </c>
      <c r="O103" s="71"/>
      <c r="P103" s="144" t="str">
        <f t="shared" si="15"/>
        <v/>
      </c>
      <c r="Q103" s="151"/>
      <c r="R103" s="55"/>
      <c r="S103" s="142"/>
      <c r="T103" s="145"/>
      <c r="U103" s="144"/>
      <c r="V103" s="56"/>
      <c r="W103" s="57"/>
      <c r="X103" s="103"/>
      <c r="Y103" s="105"/>
      <c r="Z103" s="56"/>
      <c r="AA103" s="57"/>
      <c r="AB103" s="103"/>
      <c r="AC103" s="105"/>
      <c r="AD103" s="56"/>
      <c r="AE103" s="57"/>
      <c r="AF103" s="103"/>
      <c r="AG103" s="110"/>
      <c r="AH103" s="112" t="str">
        <f t="shared" si="28"/>
        <v/>
      </c>
      <c r="AI103" s="79"/>
      <c r="AJ103" s="80"/>
      <c r="AK103" s="118"/>
      <c r="AL103" s="67"/>
      <c r="AM103" s="58" t="str">
        <f t="shared" si="17"/>
        <v/>
      </c>
      <c r="AN103" s="120" t="str">
        <f t="shared" si="18"/>
        <v/>
      </c>
      <c r="AO103" s="122" t="str">
        <f t="shared" si="19"/>
        <v/>
      </c>
      <c r="AP103" s="60" t="str">
        <f t="shared" si="20"/>
        <v/>
      </c>
      <c r="AQ103" s="124" t="str">
        <f t="shared" si="21"/>
        <v/>
      </c>
      <c r="AR103" s="133"/>
      <c r="AS103" s="136"/>
      <c r="AT103" s="69"/>
      <c r="AU103" s="62"/>
      <c r="AV103" s="62" t="str">
        <f t="shared" si="22"/>
        <v/>
      </c>
      <c r="AW103" s="58" t="str">
        <f t="shared" si="23"/>
        <v/>
      </c>
      <c r="AX103" s="63" t="str">
        <f t="shared" si="24"/>
        <v/>
      </c>
      <c r="AY103" s="59" t="str">
        <f t="shared" si="25"/>
        <v/>
      </c>
      <c r="AZ103" s="59" t="str">
        <f t="shared" si="26"/>
        <v/>
      </c>
      <c r="BA103" s="124" t="str">
        <f t="shared" si="27"/>
        <v/>
      </c>
      <c r="BB103" s="274"/>
      <c r="BC103" s="270"/>
      <c r="BD103" s="73"/>
      <c r="BE103" s="157"/>
    </row>
    <row r="104" spans="1:57" s="5" customFormat="1" ht="24.75" customHeight="1" x14ac:dyDescent="0.2">
      <c r="A104" s="156"/>
      <c r="B104" s="73"/>
      <c r="C104" s="73"/>
      <c r="D104" s="157"/>
      <c r="E104" s="165"/>
      <c r="F104" s="161"/>
      <c r="G104" s="53"/>
      <c r="H104" s="53"/>
      <c r="I104" s="52"/>
      <c r="J104" s="3"/>
      <c r="K104" s="66"/>
      <c r="L104" s="150"/>
      <c r="M104" s="145" t="s">
        <v>156</v>
      </c>
      <c r="N104" s="188" t="s">
        <v>180</v>
      </c>
      <c r="O104" s="71"/>
      <c r="P104" s="144" t="str">
        <f t="shared" si="15"/>
        <v/>
      </c>
      <c r="Q104" s="151"/>
      <c r="R104" s="55"/>
      <c r="S104" s="142"/>
      <c r="T104" s="145"/>
      <c r="U104" s="144"/>
      <c r="V104" s="56"/>
      <c r="W104" s="57"/>
      <c r="X104" s="103"/>
      <c r="Y104" s="105"/>
      <c r="Z104" s="56"/>
      <c r="AA104" s="57"/>
      <c r="AB104" s="103"/>
      <c r="AC104" s="105"/>
      <c r="AD104" s="56"/>
      <c r="AE104" s="57"/>
      <c r="AF104" s="103"/>
      <c r="AG104" s="110"/>
      <c r="AH104" s="112" t="str">
        <f t="shared" si="28"/>
        <v/>
      </c>
      <c r="AI104" s="79"/>
      <c r="AJ104" s="80"/>
      <c r="AK104" s="118"/>
      <c r="AL104" s="67"/>
      <c r="AM104" s="58" t="str">
        <f t="shared" si="17"/>
        <v/>
      </c>
      <c r="AN104" s="120" t="str">
        <f t="shared" si="18"/>
        <v/>
      </c>
      <c r="AO104" s="122" t="str">
        <f t="shared" si="19"/>
        <v/>
      </c>
      <c r="AP104" s="60" t="str">
        <f t="shared" si="20"/>
        <v/>
      </c>
      <c r="AQ104" s="124" t="str">
        <f t="shared" si="21"/>
        <v/>
      </c>
      <c r="AR104" s="133"/>
      <c r="AS104" s="136"/>
      <c r="AT104" s="69"/>
      <c r="AU104" s="62"/>
      <c r="AV104" s="62" t="str">
        <f t="shared" si="22"/>
        <v/>
      </c>
      <c r="AW104" s="58" t="str">
        <f t="shared" si="23"/>
        <v/>
      </c>
      <c r="AX104" s="63" t="str">
        <f t="shared" si="24"/>
        <v/>
      </c>
      <c r="AY104" s="59" t="str">
        <f t="shared" si="25"/>
        <v/>
      </c>
      <c r="AZ104" s="59" t="str">
        <f t="shared" si="26"/>
        <v/>
      </c>
      <c r="BA104" s="124" t="str">
        <f t="shared" si="27"/>
        <v/>
      </c>
      <c r="BB104" s="274"/>
      <c r="BC104" s="270"/>
      <c r="BD104" s="73"/>
      <c r="BE104" s="157"/>
    </row>
    <row r="105" spans="1:57" s="5" customFormat="1" ht="24.75" customHeight="1" x14ac:dyDescent="0.2">
      <c r="A105" s="156"/>
      <c r="B105" s="73"/>
      <c r="C105" s="73"/>
      <c r="D105" s="157"/>
      <c r="E105" s="165"/>
      <c r="F105" s="161"/>
      <c r="G105" s="53"/>
      <c r="H105" s="53"/>
      <c r="I105" s="52"/>
      <c r="J105" s="3"/>
      <c r="K105" s="66"/>
      <c r="L105" s="150"/>
      <c r="M105" s="145" t="s">
        <v>156</v>
      </c>
      <c r="N105" s="188" t="s">
        <v>180</v>
      </c>
      <c r="O105" s="71"/>
      <c r="P105" s="144" t="str">
        <f t="shared" si="15"/>
        <v/>
      </c>
      <c r="Q105" s="151"/>
      <c r="R105" s="55"/>
      <c r="S105" s="142"/>
      <c r="T105" s="145"/>
      <c r="U105" s="144"/>
      <c r="V105" s="56"/>
      <c r="W105" s="57"/>
      <c r="X105" s="103"/>
      <c r="Y105" s="105"/>
      <c r="Z105" s="56"/>
      <c r="AA105" s="57"/>
      <c r="AB105" s="103"/>
      <c r="AC105" s="105"/>
      <c r="AD105" s="56"/>
      <c r="AE105" s="57"/>
      <c r="AF105" s="103"/>
      <c r="AG105" s="110"/>
      <c r="AH105" s="112" t="str">
        <f t="shared" si="28"/>
        <v/>
      </c>
      <c r="AI105" s="79"/>
      <c r="AJ105" s="80"/>
      <c r="AK105" s="118"/>
      <c r="AL105" s="67"/>
      <c r="AM105" s="58" t="str">
        <f t="shared" si="17"/>
        <v/>
      </c>
      <c r="AN105" s="120" t="str">
        <f t="shared" si="18"/>
        <v/>
      </c>
      <c r="AO105" s="122" t="str">
        <f t="shared" si="19"/>
        <v/>
      </c>
      <c r="AP105" s="60" t="str">
        <f t="shared" si="20"/>
        <v/>
      </c>
      <c r="AQ105" s="124" t="str">
        <f t="shared" si="21"/>
        <v/>
      </c>
      <c r="AR105" s="133"/>
      <c r="AS105" s="136"/>
      <c r="AT105" s="69"/>
      <c r="AU105" s="62"/>
      <c r="AV105" s="62" t="str">
        <f t="shared" si="22"/>
        <v/>
      </c>
      <c r="AW105" s="58" t="str">
        <f t="shared" si="23"/>
        <v/>
      </c>
      <c r="AX105" s="63" t="str">
        <f t="shared" si="24"/>
        <v/>
      </c>
      <c r="AY105" s="59" t="str">
        <f t="shared" si="25"/>
        <v/>
      </c>
      <c r="AZ105" s="59" t="str">
        <f t="shared" si="26"/>
        <v/>
      </c>
      <c r="BA105" s="124" t="str">
        <f t="shared" si="27"/>
        <v/>
      </c>
      <c r="BB105" s="274"/>
      <c r="BC105" s="270"/>
      <c r="BD105" s="73"/>
      <c r="BE105" s="157"/>
    </row>
    <row r="106" spans="1:57" s="5" customFormat="1" ht="24.75" customHeight="1" x14ac:dyDescent="0.2">
      <c r="A106" s="156"/>
      <c r="B106" s="73"/>
      <c r="C106" s="73"/>
      <c r="D106" s="157"/>
      <c r="E106" s="165"/>
      <c r="F106" s="161"/>
      <c r="G106" s="53"/>
      <c r="H106" s="53"/>
      <c r="I106" s="52"/>
      <c r="J106" s="3"/>
      <c r="K106" s="66"/>
      <c r="L106" s="150"/>
      <c r="M106" s="145" t="s">
        <v>156</v>
      </c>
      <c r="N106" s="188" t="s">
        <v>180</v>
      </c>
      <c r="O106" s="71"/>
      <c r="P106" s="144" t="str">
        <f t="shared" si="15"/>
        <v/>
      </c>
      <c r="Q106" s="151"/>
      <c r="R106" s="55"/>
      <c r="S106" s="142"/>
      <c r="T106" s="145"/>
      <c r="U106" s="144"/>
      <c r="V106" s="56"/>
      <c r="W106" s="57"/>
      <c r="X106" s="103"/>
      <c r="Y106" s="105"/>
      <c r="Z106" s="56"/>
      <c r="AA106" s="57"/>
      <c r="AB106" s="103"/>
      <c r="AC106" s="105"/>
      <c r="AD106" s="56"/>
      <c r="AE106" s="57"/>
      <c r="AF106" s="103"/>
      <c r="AG106" s="110"/>
      <c r="AH106" s="112" t="str">
        <f t="shared" si="28"/>
        <v/>
      </c>
      <c r="AI106" s="79"/>
      <c r="AJ106" s="80"/>
      <c r="AK106" s="118"/>
      <c r="AL106" s="67"/>
      <c r="AM106" s="58" t="str">
        <f t="shared" si="17"/>
        <v/>
      </c>
      <c r="AN106" s="120" t="str">
        <f t="shared" si="18"/>
        <v/>
      </c>
      <c r="AO106" s="122" t="str">
        <f t="shared" si="19"/>
        <v/>
      </c>
      <c r="AP106" s="60" t="str">
        <f t="shared" si="20"/>
        <v/>
      </c>
      <c r="AQ106" s="124" t="str">
        <f t="shared" si="21"/>
        <v/>
      </c>
      <c r="AR106" s="133"/>
      <c r="AS106" s="136"/>
      <c r="AT106" s="69"/>
      <c r="AU106" s="62"/>
      <c r="AV106" s="62" t="str">
        <f t="shared" si="22"/>
        <v/>
      </c>
      <c r="AW106" s="58" t="str">
        <f t="shared" si="23"/>
        <v/>
      </c>
      <c r="AX106" s="63" t="str">
        <f t="shared" si="24"/>
        <v/>
      </c>
      <c r="AY106" s="59" t="str">
        <f t="shared" si="25"/>
        <v/>
      </c>
      <c r="AZ106" s="59" t="str">
        <f t="shared" si="26"/>
        <v/>
      </c>
      <c r="BA106" s="124" t="str">
        <f t="shared" si="27"/>
        <v/>
      </c>
      <c r="BB106" s="274"/>
      <c r="BC106" s="270"/>
      <c r="BD106" s="73"/>
      <c r="BE106" s="157"/>
    </row>
    <row r="107" spans="1:57" s="5" customFormat="1" ht="24.75" customHeight="1" x14ac:dyDescent="0.2">
      <c r="A107" s="156"/>
      <c r="B107" s="73"/>
      <c r="C107" s="73"/>
      <c r="D107" s="157"/>
      <c r="E107" s="165"/>
      <c r="F107" s="161"/>
      <c r="G107" s="53"/>
      <c r="H107" s="53"/>
      <c r="I107" s="52"/>
      <c r="J107" s="3"/>
      <c r="K107" s="66"/>
      <c r="L107" s="150"/>
      <c r="M107" s="145" t="s">
        <v>156</v>
      </c>
      <c r="N107" s="188" t="s">
        <v>180</v>
      </c>
      <c r="O107" s="71"/>
      <c r="P107" s="144" t="str">
        <f t="shared" si="15"/>
        <v/>
      </c>
      <c r="Q107" s="151"/>
      <c r="R107" s="55"/>
      <c r="S107" s="142"/>
      <c r="T107" s="145"/>
      <c r="U107" s="144"/>
      <c r="V107" s="56"/>
      <c r="W107" s="57"/>
      <c r="X107" s="103"/>
      <c r="Y107" s="105"/>
      <c r="Z107" s="56"/>
      <c r="AA107" s="57"/>
      <c r="AB107" s="103"/>
      <c r="AC107" s="105"/>
      <c r="AD107" s="56"/>
      <c r="AE107" s="57"/>
      <c r="AF107" s="103"/>
      <c r="AG107" s="110"/>
      <c r="AH107" s="112" t="str">
        <f t="shared" si="28"/>
        <v/>
      </c>
      <c r="AI107" s="79"/>
      <c r="AJ107" s="80"/>
      <c r="AK107" s="118"/>
      <c r="AL107" s="67"/>
      <c r="AM107" s="58" t="str">
        <f t="shared" si="17"/>
        <v/>
      </c>
      <c r="AN107" s="120" t="str">
        <f t="shared" si="18"/>
        <v/>
      </c>
      <c r="AO107" s="122" t="str">
        <f t="shared" si="19"/>
        <v/>
      </c>
      <c r="AP107" s="60" t="str">
        <f t="shared" si="20"/>
        <v/>
      </c>
      <c r="AQ107" s="124" t="str">
        <f t="shared" si="21"/>
        <v/>
      </c>
      <c r="AR107" s="133"/>
      <c r="AS107" s="136"/>
      <c r="AT107" s="69"/>
      <c r="AU107" s="62"/>
      <c r="AV107" s="62" t="str">
        <f t="shared" si="22"/>
        <v/>
      </c>
      <c r="AW107" s="58" t="str">
        <f t="shared" si="23"/>
        <v/>
      </c>
      <c r="AX107" s="63" t="str">
        <f t="shared" si="24"/>
        <v/>
      </c>
      <c r="AY107" s="59" t="str">
        <f t="shared" si="25"/>
        <v/>
      </c>
      <c r="AZ107" s="59" t="str">
        <f t="shared" si="26"/>
        <v/>
      </c>
      <c r="BA107" s="124" t="str">
        <f t="shared" si="27"/>
        <v/>
      </c>
      <c r="BB107" s="274"/>
      <c r="BC107" s="270"/>
      <c r="BD107" s="73"/>
      <c r="BE107" s="157"/>
    </row>
    <row r="108" spans="1:57" s="5" customFormat="1" ht="24.75" customHeight="1" x14ac:dyDescent="0.2">
      <c r="A108" s="156"/>
      <c r="B108" s="73"/>
      <c r="C108" s="73"/>
      <c r="D108" s="157"/>
      <c r="E108" s="165"/>
      <c r="F108" s="161"/>
      <c r="G108" s="53"/>
      <c r="H108" s="53"/>
      <c r="I108" s="52"/>
      <c r="J108" s="3"/>
      <c r="K108" s="66"/>
      <c r="L108" s="150"/>
      <c r="M108" s="145" t="s">
        <v>156</v>
      </c>
      <c r="N108" s="188" t="s">
        <v>180</v>
      </c>
      <c r="O108" s="71"/>
      <c r="P108" s="144" t="str">
        <f t="shared" si="15"/>
        <v/>
      </c>
      <c r="Q108" s="151"/>
      <c r="R108" s="55"/>
      <c r="S108" s="142"/>
      <c r="T108" s="145"/>
      <c r="U108" s="144"/>
      <c r="V108" s="56"/>
      <c r="W108" s="57"/>
      <c r="X108" s="103"/>
      <c r="Y108" s="105"/>
      <c r="Z108" s="56"/>
      <c r="AA108" s="57"/>
      <c r="AB108" s="103"/>
      <c r="AC108" s="105"/>
      <c r="AD108" s="56"/>
      <c r="AE108" s="57"/>
      <c r="AF108" s="103"/>
      <c r="AG108" s="110"/>
      <c r="AH108" s="112" t="str">
        <f t="shared" si="28"/>
        <v/>
      </c>
      <c r="AI108" s="79"/>
      <c r="AJ108" s="80"/>
      <c r="AK108" s="118"/>
      <c r="AL108" s="67"/>
      <c r="AM108" s="58" t="str">
        <f t="shared" si="17"/>
        <v/>
      </c>
      <c r="AN108" s="120" t="str">
        <f t="shared" si="18"/>
        <v/>
      </c>
      <c r="AO108" s="122" t="str">
        <f t="shared" si="19"/>
        <v/>
      </c>
      <c r="AP108" s="60" t="str">
        <f t="shared" si="20"/>
        <v/>
      </c>
      <c r="AQ108" s="124" t="str">
        <f t="shared" si="21"/>
        <v/>
      </c>
      <c r="AR108" s="133"/>
      <c r="AS108" s="136"/>
      <c r="AT108" s="69"/>
      <c r="AU108" s="62"/>
      <c r="AV108" s="62" t="str">
        <f t="shared" si="22"/>
        <v/>
      </c>
      <c r="AW108" s="58" t="str">
        <f t="shared" si="23"/>
        <v/>
      </c>
      <c r="AX108" s="63" t="str">
        <f t="shared" si="24"/>
        <v/>
      </c>
      <c r="AY108" s="59" t="str">
        <f t="shared" si="25"/>
        <v/>
      </c>
      <c r="AZ108" s="59" t="str">
        <f t="shared" si="26"/>
        <v/>
      </c>
      <c r="BA108" s="124" t="str">
        <f t="shared" si="27"/>
        <v/>
      </c>
      <c r="BB108" s="274"/>
      <c r="BC108" s="270"/>
      <c r="BD108" s="73"/>
      <c r="BE108" s="157"/>
    </row>
    <row r="109" spans="1:57" s="5" customFormat="1" ht="24.75" customHeight="1" x14ac:dyDescent="0.2">
      <c r="A109" s="156"/>
      <c r="B109" s="73"/>
      <c r="C109" s="73"/>
      <c r="D109" s="157"/>
      <c r="E109" s="165"/>
      <c r="F109" s="161"/>
      <c r="G109" s="53"/>
      <c r="H109" s="53"/>
      <c r="I109" s="52"/>
      <c r="J109" s="3"/>
      <c r="K109" s="66"/>
      <c r="L109" s="150"/>
      <c r="M109" s="145" t="s">
        <v>156</v>
      </c>
      <c r="N109" s="188" t="s">
        <v>180</v>
      </c>
      <c r="O109" s="71"/>
      <c r="P109" s="144" t="str">
        <f t="shared" si="15"/>
        <v/>
      </c>
      <c r="Q109" s="151"/>
      <c r="R109" s="55"/>
      <c r="S109" s="142"/>
      <c r="T109" s="145"/>
      <c r="U109" s="144"/>
      <c r="V109" s="56"/>
      <c r="W109" s="57"/>
      <c r="X109" s="103"/>
      <c r="Y109" s="105"/>
      <c r="Z109" s="56"/>
      <c r="AA109" s="57"/>
      <c r="AB109" s="103"/>
      <c r="AC109" s="105"/>
      <c r="AD109" s="56"/>
      <c r="AE109" s="57"/>
      <c r="AF109" s="103"/>
      <c r="AG109" s="110"/>
      <c r="AH109" s="112" t="str">
        <f t="shared" si="28"/>
        <v/>
      </c>
      <c r="AI109" s="79"/>
      <c r="AJ109" s="80"/>
      <c r="AK109" s="118"/>
      <c r="AL109" s="67"/>
      <c r="AM109" s="58" t="str">
        <f t="shared" si="17"/>
        <v/>
      </c>
      <c r="AN109" s="120" t="str">
        <f t="shared" si="18"/>
        <v/>
      </c>
      <c r="AO109" s="122" t="str">
        <f t="shared" si="19"/>
        <v/>
      </c>
      <c r="AP109" s="60" t="str">
        <f t="shared" si="20"/>
        <v/>
      </c>
      <c r="AQ109" s="124" t="str">
        <f t="shared" si="21"/>
        <v/>
      </c>
      <c r="AR109" s="133"/>
      <c r="AS109" s="136"/>
      <c r="AT109" s="69"/>
      <c r="AU109" s="62"/>
      <c r="AV109" s="62" t="str">
        <f t="shared" si="22"/>
        <v/>
      </c>
      <c r="AW109" s="58" t="str">
        <f t="shared" si="23"/>
        <v/>
      </c>
      <c r="AX109" s="63" t="str">
        <f t="shared" si="24"/>
        <v/>
      </c>
      <c r="AY109" s="59" t="str">
        <f t="shared" si="25"/>
        <v/>
      </c>
      <c r="AZ109" s="59" t="str">
        <f t="shared" si="26"/>
        <v/>
      </c>
      <c r="BA109" s="124" t="str">
        <f t="shared" si="27"/>
        <v/>
      </c>
      <c r="BB109" s="274"/>
      <c r="BC109" s="270"/>
      <c r="BD109" s="73"/>
      <c r="BE109" s="157"/>
    </row>
    <row r="110" spans="1:57" s="5" customFormat="1" ht="24.75" customHeight="1" x14ac:dyDescent="0.2">
      <c r="A110" s="156"/>
      <c r="B110" s="73"/>
      <c r="C110" s="73"/>
      <c r="D110" s="157"/>
      <c r="E110" s="165"/>
      <c r="F110" s="161"/>
      <c r="G110" s="53"/>
      <c r="H110" s="53"/>
      <c r="I110" s="52"/>
      <c r="J110" s="3"/>
      <c r="K110" s="66"/>
      <c r="L110" s="150"/>
      <c r="M110" s="145" t="s">
        <v>156</v>
      </c>
      <c r="N110" s="188" t="s">
        <v>180</v>
      </c>
      <c r="O110" s="71"/>
      <c r="P110" s="144" t="str">
        <f t="shared" si="15"/>
        <v/>
      </c>
      <c r="Q110" s="151"/>
      <c r="R110" s="55"/>
      <c r="S110" s="142"/>
      <c r="T110" s="145"/>
      <c r="U110" s="144"/>
      <c r="V110" s="56"/>
      <c r="W110" s="57"/>
      <c r="X110" s="103"/>
      <c r="Y110" s="105"/>
      <c r="Z110" s="56"/>
      <c r="AA110" s="57"/>
      <c r="AB110" s="103"/>
      <c r="AC110" s="105"/>
      <c r="AD110" s="56"/>
      <c r="AE110" s="57"/>
      <c r="AF110" s="103"/>
      <c r="AG110" s="110"/>
      <c r="AH110" s="112" t="str">
        <f t="shared" si="16"/>
        <v/>
      </c>
      <c r="AI110" s="79"/>
      <c r="AJ110" s="80"/>
      <c r="AK110" s="118"/>
      <c r="AL110" s="67"/>
      <c r="AM110" s="58" t="str">
        <f t="shared" si="17"/>
        <v/>
      </c>
      <c r="AN110" s="120" t="str">
        <f t="shared" si="18"/>
        <v/>
      </c>
      <c r="AO110" s="122" t="str">
        <f t="shared" si="19"/>
        <v/>
      </c>
      <c r="AP110" s="60" t="str">
        <f t="shared" si="20"/>
        <v/>
      </c>
      <c r="AQ110" s="124" t="str">
        <f t="shared" si="21"/>
        <v/>
      </c>
      <c r="AR110" s="133"/>
      <c r="AS110" s="136"/>
      <c r="AT110" s="69"/>
      <c r="AU110" s="62"/>
      <c r="AV110" s="62" t="str">
        <f t="shared" si="22"/>
        <v/>
      </c>
      <c r="AW110" s="58" t="str">
        <f t="shared" si="23"/>
        <v/>
      </c>
      <c r="AX110" s="63" t="str">
        <f t="shared" si="24"/>
        <v/>
      </c>
      <c r="AY110" s="59" t="str">
        <f t="shared" si="25"/>
        <v/>
      </c>
      <c r="AZ110" s="59" t="str">
        <f t="shared" si="26"/>
        <v/>
      </c>
      <c r="BA110" s="124" t="str">
        <f t="shared" si="27"/>
        <v/>
      </c>
      <c r="BB110" s="274"/>
      <c r="BC110" s="270"/>
      <c r="BD110" s="73"/>
      <c r="BE110" s="157"/>
    </row>
    <row r="111" spans="1:57" s="5" customFormat="1" ht="24.75" customHeight="1" x14ac:dyDescent="0.2">
      <c r="A111" s="156"/>
      <c r="B111" s="73"/>
      <c r="C111" s="73"/>
      <c r="D111" s="157"/>
      <c r="E111" s="165"/>
      <c r="F111" s="161"/>
      <c r="G111" s="53"/>
      <c r="H111" s="53"/>
      <c r="I111" s="52"/>
      <c r="J111" s="3"/>
      <c r="K111" s="66"/>
      <c r="L111" s="150"/>
      <c r="M111" s="145" t="s">
        <v>156</v>
      </c>
      <c r="N111" s="188" t="s">
        <v>180</v>
      </c>
      <c r="O111" s="71"/>
      <c r="P111" s="144" t="str">
        <f t="shared" si="15"/>
        <v/>
      </c>
      <c r="Q111" s="151"/>
      <c r="R111" s="55"/>
      <c r="S111" s="142"/>
      <c r="T111" s="145"/>
      <c r="U111" s="144"/>
      <c r="V111" s="56"/>
      <c r="W111" s="57"/>
      <c r="X111" s="103"/>
      <c r="Y111" s="105"/>
      <c r="Z111" s="56"/>
      <c r="AA111" s="57"/>
      <c r="AB111" s="103"/>
      <c r="AC111" s="105"/>
      <c r="AD111" s="56"/>
      <c r="AE111" s="57"/>
      <c r="AF111" s="103"/>
      <c r="AG111" s="110"/>
      <c r="AH111" s="112" t="str">
        <f t="shared" si="16"/>
        <v/>
      </c>
      <c r="AI111" s="79"/>
      <c r="AJ111" s="80"/>
      <c r="AK111" s="118"/>
      <c r="AL111" s="67"/>
      <c r="AM111" s="58" t="str">
        <f t="shared" si="17"/>
        <v/>
      </c>
      <c r="AN111" s="120" t="str">
        <f t="shared" si="18"/>
        <v/>
      </c>
      <c r="AO111" s="122" t="str">
        <f t="shared" si="19"/>
        <v/>
      </c>
      <c r="AP111" s="60" t="str">
        <f t="shared" si="20"/>
        <v/>
      </c>
      <c r="AQ111" s="124" t="str">
        <f t="shared" si="21"/>
        <v/>
      </c>
      <c r="AR111" s="133"/>
      <c r="AS111" s="136"/>
      <c r="AT111" s="69"/>
      <c r="AU111" s="62"/>
      <c r="AV111" s="62" t="str">
        <f t="shared" si="22"/>
        <v/>
      </c>
      <c r="AW111" s="58" t="str">
        <f t="shared" si="23"/>
        <v/>
      </c>
      <c r="AX111" s="63" t="str">
        <f t="shared" si="24"/>
        <v/>
      </c>
      <c r="AY111" s="59" t="str">
        <f t="shared" si="25"/>
        <v/>
      </c>
      <c r="AZ111" s="59" t="str">
        <f t="shared" si="26"/>
        <v/>
      </c>
      <c r="BA111" s="124" t="str">
        <f t="shared" si="27"/>
        <v/>
      </c>
      <c r="BB111" s="274"/>
      <c r="BC111" s="270"/>
      <c r="BD111" s="73"/>
      <c r="BE111" s="157"/>
    </row>
    <row r="112" spans="1:57" s="5" customFormat="1" ht="24.75" customHeight="1" x14ac:dyDescent="0.2">
      <c r="A112" s="156"/>
      <c r="B112" s="73"/>
      <c r="C112" s="73"/>
      <c r="D112" s="157"/>
      <c r="E112" s="165"/>
      <c r="F112" s="161"/>
      <c r="G112" s="53"/>
      <c r="H112" s="53"/>
      <c r="I112" s="52"/>
      <c r="J112" s="3"/>
      <c r="K112" s="66"/>
      <c r="L112" s="150"/>
      <c r="M112" s="145" t="s">
        <v>156</v>
      </c>
      <c r="N112" s="188" t="s">
        <v>180</v>
      </c>
      <c r="O112" s="71"/>
      <c r="P112" s="144" t="str">
        <f t="shared" si="15"/>
        <v/>
      </c>
      <c r="Q112" s="151"/>
      <c r="R112" s="55"/>
      <c r="S112" s="142"/>
      <c r="T112" s="145"/>
      <c r="U112" s="144"/>
      <c r="V112" s="56"/>
      <c r="W112" s="57"/>
      <c r="X112" s="103"/>
      <c r="Y112" s="105"/>
      <c r="Z112" s="56"/>
      <c r="AA112" s="57"/>
      <c r="AB112" s="103"/>
      <c r="AC112" s="105"/>
      <c r="AD112" s="56"/>
      <c r="AE112" s="57"/>
      <c r="AF112" s="103"/>
      <c r="AG112" s="110"/>
      <c r="AH112" s="112" t="str">
        <f t="shared" si="16"/>
        <v/>
      </c>
      <c r="AI112" s="79"/>
      <c r="AJ112" s="80"/>
      <c r="AK112" s="118"/>
      <c r="AL112" s="67"/>
      <c r="AM112" s="58" t="str">
        <f t="shared" si="17"/>
        <v/>
      </c>
      <c r="AN112" s="120" t="str">
        <f t="shared" si="18"/>
        <v/>
      </c>
      <c r="AO112" s="122" t="str">
        <f t="shared" si="19"/>
        <v/>
      </c>
      <c r="AP112" s="60" t="str">
        <f t="shared" si="20"/>
        <v/>
      </c>
      <c r="AQ112" s="124" t="str">
        <f t="shared" si="21"/>
        <v/>
      </c>
      <c r="AR112" s="133"/>
      <c r="AS112" s="136"/>
      <c r="AT112" s="69"/>
      <c r="AU112" s="62"/>
      <c r="AV112" s="62" t="str">
        <f t="shared" si="22"/>
        <v/>
      </c>
      <c r="AW112" s="58" t="str">
        <f t="shared" si="23"/>
        <v/>
      </c>
      <c r="AX112" s="63" t="str">
        <f t="shared" si="24"/>
        <v/>
      </c>
      <c r="AY112" s="59" t="str">
        <f t="shared" si="25"/>
        <v/>
      </c>
      <c r="AZ112" s="59" t="str">
        <f t="shared" si="26"/>
        <v/>
      </c>
      <c r="BA112" s="124" t="str">
        <f t="shared" si="27"/>
        <v/>
      </c>
      <c r="BB112" s="274"/>
      <c r="BC112" s="270"/>
      <c r="BD112" s="73"/>
      <c r="BE112" s="157"/>
    </row>
    <row r="113" spans="1:58" s="5" customFormat="1" ht="24.75" customHeight="1" x14ac:dyDescent="0.2">
      <c r="A113" s="156"/>
      <c r="B113" s="73"/>
      <c r="C113" s="73"/>
      <c r="D113" s="157"/>
      <c r="E113" s="165"/>
      <c r="F113" s="161"/>
      <c r="G113" s="53"/>
      <c r="H113" s="53"/>
      <c r="I113" s="52"/>
      <c r="J113" s="3"/>
      <c r="K113" s="66"/>
      <c r="L113" s="150"/>
      <c r="M113" s="145" t="s">
        <v>156</v>
      </c>
      <c r="N113" s="188" t="s">
        <v>180</v>
      </c>
      <c r="O113" s="71"/>
      <c r="P113" s="144" t="str">
        <f t="shared" si="15"/>
        <v/>
      </c>
      <c r="Q113" s="151"/>
      <c r="R113" s="55"/>
      <c r="S113" s="142"/>
      <c r="T113" s="145"/>
      <c r="U113" s="144"/>
      <c r="V113" s="56"/>
      <c r="W113" s="57"/>
      <c r="X113" s="103"/>
      <c r="Y113" s="105"/>
      <c r="Z113" s="56"/>
      <c r="AA113" s="57"/>
      <c r="AB113" s="103"/>
      <c r="AC113" s="105"/>
      <c r="AD113" s="56"/>
      <c r="AE113" s="57"/>
      <c r="AF113" s="103"/>
      <c r="AG113" s="110"/>
      <c r="AH113" s="112" t="str">
        <f t="shared" si="16"/>
        <v/>
      </c>
      <c r="AI113" s="79"/>
      <c r="AJ113" s="80"/>
      <c r="AK113" s="118"/>
      <c r="AL113" s="67"/>
      <c r="AM113" s="58" t="str">
        <f t="shared" si="17"/>
        <v/>
      </c>
      <c r="AN113" s="120" t="str">
        <f t="shared" si="18"/>
        <v/>
      </c>
      <c r="AO113" s="122" t="str">
        <f t="shared" si="19"/>
        <v/>
      </c>
      <c r="AP113" s="60" t="str">
        <f t="shared" si="20"/>
        <v/>
      </c>
      <c r="AQ113" s="124" t="str">
        <f t="shared" si="21"/>
        <v/>
      </c>
      <c r="AR113" s="133"/>
      <c r="AS113" s="136"/>
      <c r="AT113" s="69"/>
      <c r="AU113" s="62"/>
      <c r="AV113" s="62" t="str">
        <f t="shared" si="22"/>
        <v/>
      </c>
      <c r="AW113" s="58" t="str">
        <f t="shared" si="23"/>
        <v/>
      </c>
      <c r="AX113" s="63" t="str">
        <f t="shared" si="24"/>
        <v/>
      </c>
      <c r="AY113" s="59" t="str">
        <f t="shared" si="25"/>
        <v/>
      </c>
      <c r="AZ113" s="59" t="str">
        <f t="shared" si="26"/>
        <v/>
      </c>
      <c r="BA113" s="124" t="str">
        <f t="shared" si="27"/>
        <v/>
      </c>
      <c r="BB113" s="274"/>
      <c r="BC113" s="270"/>
      <c r="BD113" s="73"/>
      <c r="BE113" s="157"/>
    </row>
    <row r="114" spans="1:58" s="5" customFormat="1" ht="24.75" customHeight="1" thickBot="1" x14ac:dyDescent="0.25">
      <c r="A114" s="158"/>
      <c r="B114" s="159"/>
      <c r="C114" s="159"/>
      <c r="D114" s="160"/>
      <c r="E114" s="166"/>
      <c r="F114" s="167"/>
      <c r="G114" s="168"/>
      <c r="H114" s="168"/>
      <c r="I114" s="169"/>
      <c r="J114" s="170"/>
      <c r="K114" s="171"/>
      <c r="L114" s="172"/>
      <c r="M114" s="146" t="s">
        <v>156</v>
      </c>
      <c r="N114" s="190" t="s">
        <v>180</v>
      </c>
      <c r="O114" s="191"/>
      <c r="P114" s="147" t="str">
        <f t="shared" si="15"/>
        <v/>
      </c>
      <c r="Q114" s="173"/>
      <c r="R114" s="174"/>
      <c r="S114" s="175"/>
      <c r="T114" s="146"/>
      <c r="U114" s="147"/>
      <c r="V114" s="176"/>
      <c r="W114" s="177"/>
      <c r="X114" s="178"/>
      <c r="Y114" s="179"/>
      <c r="Z114" s="176"/>
      <c r="AA114" s="177"/>
      <c r="AB114" s="178"/>
      <c r="AC114" s="180"/>
      <c r="AD114" s="176"/>
      <c r="AE114" s="177"/>
      <c r="AF114" s="178"/>
      <c r="AG114" s="179"/>
      <c r="AH114" s="181" t="str">
        <f t="shared" si="16"/>
        <v/>
      </c>
      <c r="AI114" s="182"/>
      <c r="AJ114" s="183"/>
      <c r="AK114" s="119"/>
      <c r="AL114" s="184"/>
      <c r="AM114" s="187" t="str">
        <f t="shared" si="17"/>
        <v/>
      </c>
      <c r="AN114" s="185" t="str">
        <f t="shared" si="18"/>
        <v/>
      </c>
      <c r="AO114" s="125" t="str">
        <f t="shared" si="19"/>
        <v/>
      </c>
      <c r="AP114" s="126" t="str">
        <f t="shared" si="20"/>
        <v/>
      </c>
      <c r="AQ114" s="127" t="str">
        <f t="shared" si="21"/>
        <v/>
      </c>
      <c r="AR114" s="186"/>
      <c r="AS114" s="137"/>
      <c r="AT114" s="138"/>
      <c r="AU114" s="139"/>
      <c r="AV114" s="139" t="str">
        <f t="shared" si="22"/>
        <v/>
      </c>
      <c r="AW114" s="187" t="str">
        <f t="shared" si="23"/>
        <v/>
      </c>
      <c r="AX114" s="140" t="str">
        <f t="shared" si="24"/>
        <v/>
      </c>
      <c r="AY114" s="141" t="str">
        <f t="shared" si="25"/>
        <v/>
      </c>
      <c r="AZ114" s="141" t="str">
        <f t="shared" si="26"/>
        <v/>
      </c>
      <c r="BA114" s="127" t="str">
        <f t="shared" si="27"/>
        <v/>
      </c>
      <c r="BB114" s="275"/>
      <c r="BC114" s="271"/>
      <c r="BD114" s="159"/>
      <c r="BE114" s="160"/>
    </row>
    <row r="115" spans="1:58" s="249" customFormat="1" x14ac:dyDescent="0.2">
      <c r="A115" s="249" t="s">
        <v>241</v>
      </c>
      <c r="B115" s="249" t="s">
        <v>241</v>
      </c>
      <c r="C115" s="249" t="s">
        <v>241</v>
      </c>
      <c r="D115" s="249" t="s">
        <v>241</v>
      </c>
      <c r="E115" s="249" t="s">
        <v>241</v>
      </c>
      <c r="F115" s="249" t="s">
        <v>241</v>
      </c>
      <c r="G115" s="249" t="s">
        <v>241</v>
      </c>
      <c r="H115" s="249" t="s">
        <v>241</v>
      </c>
      <c r="I115" s="249" t="s">
        <v>241</v>
      </c>
      <c r="J115" s="249" t="s">
        <v>241</v>
      </c>
      <c r="K115" s="249" t="s">
        <v>241</v>
      </c>
      <c r="L115" s="249" t="s">
        <v>241</v>
      </c>
      <c r="M115" s="249" t="s">
        <v>241</v>
      </c>
      <c r="N115" s="249" t="s">
        <v>241</v>
      </c>
      <c r="O115" s="249" t="s">
        <v>241</v>
      </c>
      <c r="P115" s="249" t="s">
        <v>241</v>
      </c>
      <c r="Q115" s="249" t="s">
        <v>241</v>
      </c>
      <c r="R115" s="249" t="s">
        <v>241</v>
      </c>
      <c r="S115" s="249" t="s">
        <v>241</v>
      </c>
      <c r="T115" s="249" t="s">
        <v>241</v>
      </c>
      <c r="U115" s="249" t="s">
        <v>241</v>
      </c>
      <c r="V115" s="249" t="s">
        <v>241</v>
      </c>
      <c r="W115" s="249" t="s">
        <v>241</v>
      </c>
      <c r="X115" s="249" t="s">
        <v>241</v>
      </c>
      <c r="Y115" s="249" t="s">
        <v>241</v>
      </c>
      <c r="Z115" s="249" t="s">
        <v>241</v>
      </c>
      <c r="AA115" s="249" t="s">
        <v>241</v>
      </c>
      <c r="AB115" s="249" t="s">
        <v>241</v>
      </c>
      <c r="AC115" s="249" t="s">
        <v>241</v>
      </c>
      <c r="AD115" s="249" t="s">
        <v>241</v>
      </c>
      <c r="AE115" s="249" t="s">
        <v>241</v>
      </c>
      <c r="AF115" s="249" t="s">
        <v>241</v>
      </c>
      <c r="AG115" s="249" t="s">
        <v>241</v>
      </c>
      <c r="AH115" s="249" t="s">
        <v>241</v>
      </c>
      <c r="AI115" s="249" t="s">
        <v>241</v>
      </c>
      <c r="AJ115" s="249" t="s">
        <v>241</v>
      </c>
      <c r="AK115" s="249" t="s">
        <v>241</v>
      </c>
      <c r="AL115" s="249" t="s">
        <v>241</v>
      </c>
      <c r="AM115" s="249" t="s">
        <v>241</v>
      </c>
      <c r="AN115" s="249" t="s">
        <v>241</v>
      </c>
      <c r="AO115" s="249" t="s">
        <v>241</v>
      </c>
      <c r="AP115" s="249" t="s">
        <v>241</v>
      </c>
      <c r="AQ115" s="249" t="s">
        <v>241</v>
      </c>
      <c r="AR115" s="249" t="s">
        <v>241</v>
      </c>
      <c r="AS115" s="249" t="s">
        <v>241</v>
      </c>
      <c r="AT115" s="249" t="s">
        <v>241</v>
      </c>
      <c r="AU115" s="249" t="s">
        <v>241</v>
      </c>
      <c r="AV115" s="249" t="s">
        <v>241</v>
      </c>
      <c r="AW115" s="249" t="s">
        <v>241</v>
      </c>
      <c r="AX115" s="249" t="s">
        <v>241</v>
      </c>
      <c r="AY115" s="249" t="s">
        <v>241</v>
      </c>
      <c r="AZ115" s="249" t="s">
        <v>241</v>
      </c>
      <c r="BA115" s="249" t="s">
        <v>241</v>
      </c>
      <c r="BB115" s="249" t="s">
        <v>241</v>
      </c>
      <c r="BC115" s="249" t="s">
        <v>241</v>
      </c>
      <c r="BD115" s="249" t="s">
        <v>241</v>
      </c>
      <c r="BE115" s="249" t="s">
        <v>241</v>
      </c>
      <c r="BF115" s="249" t="s">
        <v>241</v>
      </c>
    </row>
  </sheetData>
  <sheetProtection algorithmName="SHA-512" hashValue="hyXMVCukQ91xzCjIPRKXa/gqik4TvZjO7rShJpjzjnyv4MaVT65UckoJM+RnwoBwpWJnKk2ESAQ1E72LQPicUw==" saltValue="emKtE2v5Cya0cnuFDXzJmg==" spinCount="100000" sheet="1" selectLockedCells="1"/>
  <protectedRanges>
    <protectedRange password="CF33" sqref="L16:L114 Q15:R114 AL15:AM114" name="products 2"/>
    <protectedRange password="CF33" sqref="F15:K114" name="products 1"/>
    <protectedRange password="CF33" sqref="C2 B3:B9" name="Vendor"/>
    <protectedRange password="CFF3" sqref="H3:H6" name="PO Heading"/>
    <protectedRange password="CF33" sqref="T3:U3 S2:S3 V2:AM3 Q3 Q2:R2 N2:P3" name="EDI  Notes"/>
    <protectedRange password="CF33" sqref="AR15:AR114 V15:AJ114" name="products 3"/>
  </protectedRanges>
  <mergeCells count="36">
    <mergeCell ref="M2:P6"/>
    <mergeCell ref="J6:L6"/>
    <mergeCell ref="J7:L7"/>
    <mergeCell ref="Q2:AM2"/>
    <mergeCell ref="Z12:AC12"/>
    <mergeCell ref="Q3:AM6"/>
    <mergeCell ref="J2:L2"/>
    <mergeCell ref="J3:L3"/>
    <mergeCell ref="J4:L4"/>
    <mergeCell ref="J5:L5"/>
    <mergeCell ref="Q11:R13"/>
    <mergeCell ref="J11:L13"/>
    <mergeCell ref="M11:P13"/>
    <mergeCell ref="J8:L8"/>
    <mergeCell ref="J9:L9"/>
    <mergeCell ref="C2:H2"/>
    <mergeCell ref="A2:B2"/>
    <mergeCell ref="A11:E13"/>
    <mergeCell ref="B3:D3"/>
    <mergeCell ref="B4:D4"/>
    <mergeCell ref="B5:D5"/>
    <mergeCell ref="B6:D6"/>
    <mergeCell ref="B7:D7"/>
    <mergeCell ref="B8:D8"/>
    <mergeCell ref="F11:G13"/>
    <mergeCell ref="H11:I13"/>
    <mergeCell ref="BC13:BE13"/>
    <mergeCell ref="B9:D9"/>
    <mergeCell ref="AI13:AJ13"/>
    <mergeCell ref="AI9:AK11"/>
    <mergeCell ref="AD13:AF13"/>
    <mergeCell ref="V12:Y12"/>
    <mergeCell ref="V13:X13"/>
    <mergeCell ref="Z13:AB13"/>
    <mergeCell ref="AI12:AJ12"/>
    <mergeCell ref="AD12:AH12"/>
  </mergeCells>
  <phoneticPr fontId="10" type="noConversion"/>
  <conditionalFormatting sqref="F5">
    <cfRule type="expression" dxfId="10" priority="31">
      <formula>$F$5="NO TERMS"</formula>
    </cfRule>
  </conditionalFormatting>
  <conditionalFormatting sqref="F7">
    <cfRule type="expression" dxfId="9" priority="25">
      <formula>$F$7="NO FREIGHT TERMS"</formula>
    </cfRule>
  </conditionalFormatting>
  <conditionalFormatting sqref="G15:G114">
    <cfRule type="expression" priority="6" stopIfTrue="1">
      <formula>$C$2=""</formula>
    </cfRule>
    <cfRule type="expression" dxfId="8" priority="7">
      <formula>$F$5=""</formula>
    </cfRule>
  </conditionalFormatting>
  <conditionalFormatting sqref="M11">
    <cfRule type="expression" dxfId="7" priority="4">
      <formula>$H$5="Quick Response"</formula>
    </cfRule>
  </conditionalFormatting>
  <conditionalFormatting sqref="N15:N114">
    <cfRule type="expression" dxfId="6" priority="1">
      <formula>$N15&lt;&gt;"No - By Merchant"</formula>
    </cfRule>
    <cfRule type="expression" dxfId="5" priority="2">
      <formula>$N15="No - By Merchant"</formula>
    </cfRule>
  </conditionalFormatting>
  <conditionalFormatting sqref="P15:P114">
    <cfRule type="expression" dxfId="4" priority="3">
      <formula>AND($H$5="Quick Response",$O15="Inner")</formula>
    </cfRule>
    <cfRule type="expression" dxfId="3" priority="5" stopIfTrue="1">
      <formula>$H$5&lt;&gt;"Quick Response"</formula>
    </cfRule>
  </conditionalFormatting>
  <conditionalFormatting sqref="R15:R114">
    <cfRule type="expression" dxfId="2" priority="24">
      <formula>OR($O15="CASE",$O15="SHIPPER",$H$5="DSD",$H$5="DSD - ICE")</formula>
    </cfRule>
  </conditionalFormatting>
  <conditionalFormatting sqref="AG15:AH114">
    <cfRule type="cellIs" dxfId="1" priority="17" stopIfTrue="1" operator="greaterThan">
      <formula>35</formula>
    </cfRule>
  </conditionalFormatting>
  <conditionalFormatting sqref="AH15:AH114">
    <cfRule type="expression" priority="16" stopIfTrue="1">
      <formula>$AD15=""</formula>
    </cfRule>
  </conditionalFormatting>
  <conditionalFormatting sqref="AJ114:AK114">
    <cfRule type="cellIs" dxfId="0" priority="37" stopIfTrue="1" operator="greaterThan">
      <formula>35</formula>
    </cfRule>
  </conditionalFormatting>
  <dataValidations xWindow="980" yWindow="667" count="31">
    <dataValidation type="list" allowBlank="1" showInputMessage="1" showErrorMessage="1" errorTitle="Replenishment Type" error="Please select Replenishment Type from the drop down box." promptTitle="Replenishment Type" prompt="Please select the Warehouse, DSD, or QR from the drop down box." sqref="H5" xr:uid="{00000000-0002-0000-0300-000000000000}">
      <formula1>"WHSE 102, WHSE 194, DSD, DSD - ICE, Quick Response"</formula1>
    </dataValidation>
    <dataValidation type="list" allowBlank="1" showInputMessage="1" showErrorMessage="1" errorTitle="Item Indicator(s)" error="Item Indicators must be selected using the drop down box." promptTitle="Item Indicator(s)" prompt="Please select from the drop down box." sqref="U16:U114" xr:uid="{8EF27567-519C-480F-9EB2-F1141B1E1CC3}">
      <formula1>"None, Family Pack, Natures, Natures &amp; Family Pack"</formula1>
    </dataValidation>
    <dataValidation type="list" allowBlank="1" showInputMessage="1" showErrorMessage="1" errorTitle="Merchant Controlled" error="Merchant Controlled must be selected using the drop down box." promptTitle="Merchant Controlled" prompt="Please select from the drop down box." sqref="M15:M114" xr:uid="{00000000-0002-0000-0300-000002000000}">
      <formula1>"No, Yes"</formula1>
    </dataValidation>
    <dataValidation type="list" allowBlank="1" showInputMessage="1" showErrorMessage="1" errorTitle="Report Flag" error="Report Flag must be selected using the drop down box." promptTitle="Report Flag" prompt="Please select from the drop down box." sqref="T15:T114" xr:uid="{00000000-0002-0000-0300-000003000000}">
      <formula1>"None, Promotional, Seasonal, Special Program, Wegmans Brand"</formula1>
    </dataValidation>
    <dataValidation type="textLength" operator="lessThan" allowBlank="1" showInputMessage="1" showErrorMessage="1" errorTitle="MFG Style Number" error="This cell only allows up to 15 characters, including spaces and dashes." sqref="I15:I114" xr:uid="{00000000-0002-0000-0300-000004000000}">
      <formula1>16</formula1>
    </dataValidation>
    <dataValidation type="textLength" operator="equal" showInputMessage="1" showErrorMessage="1" errorTitle="GTIN" error="This cell only allows 14 numbers.  Please remove spaces and dashes." promptTitle="GTIN ONLY" prompt="GTIN is 14 Digits Long._x000a_GTIN is not a UPC._x000a_Only add Published GTIN._x000a_Leave blank if no GTIN." sqref="F15:F114" xr:uid="{5C146CA4-F97E-4A57-8C84-FEDCA342CF59}">
      <formula1>14</formula1>
    </dataValidation>
    <dataValidation type="list" errorStyle="information" allowBlank="1" showInputMessage="1" showErrorMessage="1" errorTitle="Cost Family" error="You can select from the drop down menu or enter an Item Number._x000a_Click OK if you entered an Item Number." promptTitle="Cost Family" prompt="You can choose from drop down menu or enter an Item Number for the Cost Family._x000a__x000a_NEW - New Cost Family is Created_x000a_NONE - This item does not need a Cost Family_x000a_1ST ITEM - Use the Item Number from the first item in this group" sqref="AK15:AK114" xr:uid="{00000000-0002-0000-0300-000008000000}">
      <formula1>"NEW, NONE, 1ST ITEM"</formula1>
    </dataValidation>
    <dataValidation type="list" errorStyle="information" allowBlank="1" showInputMessage="1" showErrorMessage="1" errorTitle="Retail Family" error="You can select from the drop down menu or enter an Item Number._x000a_Click OK if you entered an Item Number." promptTitle="Retail Family" prompt="You can choose from drop down menu or enter an Item Number for the Retail Family._x000a__x000a_NEW - New Retail Family is Created_x000a_NONE - This item does not need a Retail Family_x000a_1ST ITEM - Use the Item Number from the first item in this group" sqref="AS15:AS114" xr:uid="{00000000-0002-0000-0300-000009000000}">
      <formula1>"NEW, NONE, 1ST ITEM"</formula1>
    </dataValidation>
    <dataValidation allowBlank="1" showInputMessage="1" showErrorMessage="1" promptTitle="CASE UPC" prompt="Case UPC is REQUIRED._x000a_Proper Format:_x000a_0-00000-00000-0_x000a_OR_x000a_000-00000-00000-0" sqref="H15:H114" xr:uid="{E66855F4-CC95-4D50-A7BD-7AC8DC2EAB24}"/>
    <dataValidation allowBlank="1" showInputMessage="1" showErrorMessage="1" promptTitle="MASTER CASE PACK" prompt="Total number of Retail Units in a Case." sqref="Q15:Q114" xr:uid="{65F8B9B7-30DB-4137-8C12-9C2CBF4C795D}"/>
    <dataValidation allowBlank="1" showInputMessage="1" showErrorMessage="1" promptTitle="INNER PACK" prompt="Total number of Retail Units per Inner Pack." sqref="R15:R114" xr:uid="{3D0E881C-6D6F-4EC1-A8FF-545CBCFE88BE}"/>
    <dataValidation type="list" allowBlank="1" showInputMessage="1" showErrorMessage="1" errorTitle="Item Indicator(s)" error="Item Indicators must be selected using the drop down box." promptTitle="Item Indicator(s)" prompt="Please select from the drop down box." sqref="U15" xr:uid="{4E8480C1-94AD-48E2-B9A6-C45D2AA21B66}">
      <formula1>"None, Family Pack"</formula1>
    </dataValidation>
    <dataValidation allowBlank="1" showInputMessage="1" showErrorMessage="1" promptTitle="DEPTH" prompt="Measurements in Inches" sqref="AD15:AD114 Z15:Z114 V15:V114" xr:uid="{E00C8016-C30A-44CF-8B84-DCCC70EFCEEF}"/>
    <dataValidation allowBlank="1" showInputMessage="1" showErrorMessage="1" promptTitle="WIDTH" prompt="Measurements in Inches" sqref="AE15:AE114 AA15:AA114 W15:W114" xr:uid="{94CDF1EA-6899-4A0A-AD45-2CBDC8EDBD64}"/>
    <dataValidation allowBlank="1" showInputMessage="1" showErrorMessage="1" promptTitle="HEIGHT" prompt="Measurement in Inches" sqref="AF15:AF114 AB15:AB114 X15:X114" xr:uid="{1AD14CAC-EE30-42BB-A3E2-FBD5AFEFCAC4}"/>
    <dataValidation allowBlank="1" showInputMessage="1" showErrorMessage="1" promptTitle="WEIGHT" prompt="Measurement in LBS" sqref="AC15:AC114 Y15:Y114" xr:uid="{F29AEF02-49FE-44C4-97A2-53EE568DB4CA}"/>
    <dataValidation allowBlank="1" showInputMessage="1" showErrorMessage="1" promptTitle="WEIGHT" prompt="Measurements in LBS" sqref="AG15:AG114" xr:uid="{52539E45-E34D-4CC2-AFF3-82FF23DA27A8}"/>
    <dataValidation allowBlank="1" showInputMessage="1" showErrorMessage="1" promptTitle="CUBE" prompt="Measurement in Feet" sqref="AH15:AH114" xr:uid="{D2E06914-C0D1-4C7F-95C1-F2F1BD00BC6D}"/>
    <dataValidation allowBlank="1" showInputMessage="1" showErrorMessage="1" promptTitle="PALLET Ti" prompt="Number of Cases per layer" sqref="AI15:AI114" xr:uid="{B0637DB1-689D-4C3E-B627-03645398B2F6}"/>
    <dataValidation allowBlank="1" showInputMessage="1" showErrorMessage="1" promptTitle="PALLET Tier" prompt="Number of layers per Pallet" sqref="AJ15:AJ114" xr:uid="{29CADC99-879A-444A-8BF3-90EE95661229}"/>
    <dataValidation allowBlank="1" showInputMessage="1" showErrorMessage="1" promptTitle="FREIGHT CODE" prompt="If &quot;NEED TERMS&quot; is displayed, then Freight Terms are needed in Cell F7. If &quot;NEED %&quot;is displayed, then Freight Percentage is needed in Cell AO13 (located above)." sqref="AO15:AO114" xr:uid="{9E99407C-E513-4933-9634-C3A2596C0F63}"/>
    <dataValidation allowBlank="1" showInputMessage="1" showErrorMessage="1" promptTitle="ITEM DESCRIPTION" prompt="Need a full consumer friendly discription._x000a_Include Noun." sqref="J15:J114" xr:uid="{F894F89F-787C-430D-A5BF-2D9176B826F4}"/>
    <dataValidation allowBlank="1" showInputMessage="1" showErrorMessage="1" promptTitle="RETAIL UNITS OF MEASURE" prompt="Match Packaging Information._x000a_For Example:_x000a_1 ea._x000a_4 ct._x000a_2.5 oz._x000a_10 fl. oz ." sqref="L15:L114" xr:uid="{B353DF7E-E701-46D6-9BFC-1F8530FE5A98}"/>
    <dataValidation allowBlank="1" showInputMessage="1" showErrorMessage="1" promptTitle="UPC" prompt="If the cells are BLACK then Payment Term needs to be completed in the above location (Cell F5)._x000a__x000a_Proper UPC Format:_x000a_0-00000-00000-0" sqref="G15:G114" xr:uid="{14854179-BCCD-4486-A2B1-71960D02464C}"/>
    <dataValidation allowBlank="1" showInputMessage="1" showErrorMessage="1" promptTitle="CLONE ITEM NUMBER" prompt="REMINDER TO MERCHANT:_x000a_Clone should match the WHSE for New Item." sqref="A15:A114" xr:uid="{8BA23B82-C691-4E60-A2AD-046D8B697E38}"/>
    <dataValidation type="list" allowBlank="1" showInputMessage="1" showErrorMessage="1" errorTitle="Replenishment Level" error="Store Replenishment Level must be selected using the drop down box." promptTitle="Replenishment Level" prompt="Please select from the drop down box." sqref="O15:O114" xr:uid="{E1FED7AF-6029-424A-9E53-D0D612DC0830}">
      <formula1>"UNIT,INNER,CASE,SHIPPER,NONE"</formula1>
    </dataValidation>
    <dataValidation allowBlank="1" showInputMessage="1" showErrorMessage="1" promptTitle="SELLER NUMBER" prompt="If New Vendor, enter the word &quot;NEW&quot;." sqref="B3:D3" xr:uid="{1245104E-C96E-41CF-96D1-8938EE2A96A8}"/>
    <dataValidation type="list" allowBlank="1" showInputMessage="1" showErrorMessage="1" errorTitle="Web Item" error="Selection must be made from the drop down box.  The default value is No." promptTitle="Web Item" prompt="Please select from the drop down box." sqref="N15:N114" xr:uid="{CC630C30-72D6-4124-8EF6-C5EF5C2F0FA2}">
      <formula1>"Yes - Syndigo,Yes - Wegmans,No - By Merchant"</formula1>
    </dataValidation>
    <dataValidation type="list" allowBlank="1" showInputMessage="1" showErrorMessage="1" sqref="F7" xr:uid="{A2C1BD17-76F7-4D38-85EA-403BFA4A5367}">
      <formula1>"COLLECT,PREPAID"</formula1>
    </dataValidation>
    <dataValidation allowBlank="1" showInputMessage="1" showErrorMessage="1" promptTitle="Wegmans Onboarding" prompt="Enter the full name of the person completing the Wegmans Onboarding." sqref="J6:L6" xr:uid="{F04C895E-C412-473E-93DD-EEBFC31EEBF1}"/>
    <dataValidation allowBlank="1" showInputMessage="1" showErrorMessage="1" promptTitle="Wegmans Onboarding" prompt="Enter the email address of the person completing the Wegmans Onboarding." sqref="J7:L7" xr:uid="{C7416C7A-540C-4AE0-869D-C011A722B86A}"/>
  </dataValidations>
  <hyperlinks>
    <hyperlink ref="AI9" location="'Product Packaging Config'!A1" display="CLICK HERE FOR PRODUCT PACKAGING CONFIRGURATION" xr:uid="{8D2404AD-5661-48DF-83D5-4F34EC0EC4A3}"/>
  </hyperlinks>
  <printOptions horizontalCentered="1" verticalCentered="1"/>
  <pageMargins left="0" right="0" top="0.1" bottom="0.5" header="0" footer="0.25"/>
  <pageSetup paperSize="5" scale="31" fitToHeight="2" orientation="landscape" r:id="rId1"/>
  <headerFooter alignWithMargins="0">
    <oddFooter>&amp;CThis form can be found at Wegmans.com: About Us / For Our Suppliers / Merchandising / General Merchandise&amp;RPage: &amp;P of &amp;N</oddFooter>
  </headerFooter>
  <legacyDrawing r:id="rId2"/>
  <extLst>
    <ext xmlns:x14="http://schemas.microsoft.com/office/spreadsheetml/2009/9/main" uri="{CCE6A557-97BC-4b89-ADB6-D9C93CAAB3DF}">
      <x14:dataValidations xmlns:xm="http://schemas.microsoft.com/office/excel/2006/main" xWindow="980" yWindow="667" count="1">
        <x14:dataValidation type="list" allowBlank="1" showInputMessage="1" showErrorMessage="1" errorTitle="Country/State of Origin" error="Country/State of Origin must be selected using the drop down box." promptTitle="Country/State of Origin" prompt="Please select from the drop down box." xr:uid="{00000000-0002-0000-0300-00000A000000}">
          <x14:formula1>
            <xm:f>'Country Of Origin'!$A$2:$A$326</xm:f>
          </x14:formula1>
          <xm:sqref>S15:S114</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EB8DA-3430-4F85-A417-674B8ECC648B}">
  <sheetPr>
    <tabColor theme="9" tint="0.39997558519241921"/>
  </sheetPr>
  <dimension ref="A1:I102"/>
  <sheetViews>
    <sheetView zoomScaleNormal="100" workbookViewId="0">
      <pane xSplit="1" ySplit="2" topLeftCell="B3" activePane="bottomRight" state="frozen"/>
      <selection pane="topRight" activeCell="C1" sqref="C1"/>
      <selection pane="bottomLeft" activeCell="A2" sqref="A2"/>
      <selection pane="bottomRight" activeCell="C3" sqref="C3"/>
    </sheetView>
  </sheetViews>
  <sheetFormatPr defaultColWidth="43.875" defaultRowHeight="14.25" x14ac:dyDescent="0.2"/>
  <cols>
    <col min="1" max="1" width="8.625" style="500" customWidth="1"/>
    <col min="2" max="2" width="10.625" style="500" customWidth="1"/>
    <col min="3" max="3" width="20.625" style="500" customWidth="1"/>
    <col min="4" max="4" width="40.625" style="500" customWidth="1"/>
    <col min="5" max="5" width="10.875" style="500" bestFit="1" customWidth="1"/>
    <col min="6" max="7" width="40.625" style="500" customWidth="1"/>
    <col min="8" max="8" width="16.625" style="500" customWidth="1"/>
    <col min="9" max="9" width="34.75" style="500" bestFit="1" customWidth="1"/>
    <col min="10" max="16384" width="43.875" style="473"/>
  </cols>
  <sheetData>
    <row r="1" spans="1:9" ht="30" customHeight="1" thickBot="1" x14ac:dyDescent="0.2">
      <c r="A1" s="468" t="s">
        <v>612</v>
      </c>
      <c r="B1" s="468"/>
      <c r="C1" s="469" t="str">
        <f>IF('Item Detail'!$C$2="","",'Item Detail'!$C$2)</f>
        <v/>
      </c>
      <c r="D1" s="469"/>
      <c r="E1" s="469"/>
      <c r="F1" s="470"/>
      <c r="G1" s="471" t="str">
        <f>'Item Detail'!$H$1</f>
        <v>Version 2024.12.05</v>
      </c>
      <c r="H1" s="471"/>
      <c r="I1" s="472"/>
    </row>
    <row r="2" spans="1:9" ht="30.75" thickBot="1" x14ac:dyDescent="0.25">
      <c r="A2" s="474" t="s">
        <v>608</v>
      </c>
      <c r="B2" s="475" t="s">
        <v>620</v>
      </c>
      <c r="C2" s="476" t="s">
        <v>603</v>
      </c>
      <c r="D2" s="477" t="s">
        <v>609</v>
      </c>
      <c r="E2" s="474" t="s">
        <v>616</v>
      </c>
      <c r="F2" s="478" t="s">
        <v>604</v>
      </c>
      <c r="G2" s="479" t="s">
        <v>605</v>
      </c>
      <c r="H2" s="480" t="s">
        <v>606</v>
      </c>
      <c r="I2" s="481" t="s">
        <v>607</v>
      </c>
    </row>
    <row r="3" spans="1:9" ht="60" customHeight="1" x14ac:dyDescent="0.2">
      <c r="A3" s="482" t="str">
        <f>_xlfn.XLOOKUP($B3,'Item Detail'!$I$15:$I$114,'Item Detail'!$E$15:$E$114,"")</f>
        <v/>
      </c>
      <c r="B3" s="483" t="str">
        <f>IF(('Item Detail'!$I15)="","",('Item Detail'!$I15))</f>
        <v/>
      </c>
      <c r="C3" s="501"/>
      <c r="D3" s="484" t="str">
        <f>_xlfn.XLOOKUP($B3,'Item Detail'!$I$15:$I$114,'Item Detail'!$J$15:$J$114,"")</f>
        <v/>
      </c>
      <c r="E3" s="485" t="str">
        <f>_xlfn.XLOOKUP($B3,'Item Detail'!$I$15:$I$114,'Item Detail'!$S$15:$S$114,"")</f>
        <v/>
      </c>
      <c r="F3" s="504"/>
      <c r="G3" s="505"/>
      <c r="H3" s="487" t="str">
        <f>_xlfn.XLOOKUP($B3,'Item Detail'!$I$15:$I$114,'Item Detail'!$G$15:$G$114,"")</f>
        <v/>
      </c>
      <c r="I3" s="486"/>
    </row>
    <row r="4" spans="1:9" ht="60" customHeight="1" x14ac:dyDescent="0.2">
      <c r="A4" s="488" t="str">
        <f>_xlfn.XLOOKUP($B4,'Item Detail'!$I$15:$I$114,'Item Detail'!$E$15:$E$114,"")</f>
        <v/>
      </c>
      <c r="B4" s="489" t="str">
        <f>IF(('Item Detail'!$I16)="","",('Item Detail'!$I16))</f>
        <v/>
      </c>
      <c r="C4" s="502"/>
      <c r="D4" s="490" t="str">
        <f>_xlfn.XLOOKUP($B4,'Item Detail'!$I$15:$I$114,'Item Detail'!$J$15:$J$114,"")</f>
        <v/>
      </c>
      <c r="E4" s="491" t="str">
        <f>_xlfn.XLOOKUP($B4,'Item Detail'!$I$15:$I$114,'Item Detail'!$S$15:$S$114,"")</f>
        <v/>
      </c>
      <c r="F4" s="506"/>
      <c r="G4" s="507"/>
      <c r="H4" s="493" t="str">
        <f>_xlfn.XLOOKUP($B4,'Item Detail'!$I$15:$I$114,'Item Detail'!$G$15:$G$114,"")</f>
        <v/>
      </c>
      <c r="I4" s="492"/>
    </row>
    <row r="5" spans="1:9" ht="60" customHeight="1" x14ac:dyDescent="0.2">
      <c r="A5" s="488" t="str">
        <f>_xlfn.XLOOKUP($B5,'Item Detail'!$I$15:$I$114,'Item Detail'!$E$15:$E$114,"")</f>
        <v/>
      </c>
      <c r="B5" s="489" t="str">
        <f>IF(('Item Detail'!$I17)="","",('Item Detail'!$I17))</f>
        <v/>
      </c>
      <c r="C5" s="502"/>
      <c r="D5" s="490" t="str">
        <f>_xlfn.XLOOKUP($B5,'Item Detail'!$I$15:$I$114,'Item Detail'!$J$15:$J$114,"")</f>
        <v/>
      </c>
      <c r="E5" s="491" t="str">
        <f>_xlfn.XLOOKUP($B5,'Item Detail'!$I$15:$I$114,'Item Detail'!$S$15:$S$114,"")</f>
        <v/>
      </c>
      <c r="F5" s="506"/>
      <c r="G5" s="507"/>
      <c r="H5" s="493" t="str">
        <f>_xlfn.XLOOKUP($B5,'Item Detail'!$I$15:$I$114,'Item Detail'!$G$15:$G$114,"")</f>
        <v/>
      </c>
      <c r="I5" s="492"/>
    </row>
    <row r="6" spans="1:9" ht="60" customHeight="1" x14ac:dyDescent="0.2">
      <c r="A6" s="488" t="str">
        <f>_xlfn.XLOOKUP($B6,'Item Detail'!$I$15:$I$114,'Item Detail'!$E$15:$E$114,"")</f>
        <v/>
      </c>
      <c r="B6" s="489" t="str">
        <f>IF(('Item Detail'!$I18)="","",('Item Detail'!$I18))</f>
        <v/>
      </c>
      <c r="C6" s="502"/>
      <c r="D6" s="490" t="str">
        <f>_xlfn.XLOOKUP($B6,'Item Detail'!$I$15:$I$114,'Item Detail'!$J$15:$J$114,"")</f>
        <v/>
      </c>
      <c r="E6" s="491" t="str">
        <f>_xlfn.XLOOKUP($B6,'Item Detail'!$I$15:$I$114,'Item Detail'!$S$15:$S$114,"")</f>
        <v/>
      </c>
      <c r="F6" s="506"/>
      <c r="G6" s="507"/>
      <c r="H6" s="493" t="str">
        <f>_xlfn.XLOOKUP($B6,'Item Detail'!$I$15:$I$114,'Item Detail'!$G$15:$G$114,"")</f>
        <v/>
      </c>
      <c r="I6" s="492"/>
    </row>
    <row r="7" spans="1:9" ht="60" customHeight="1" x14ac:dyDescent="0.2">
      <c r="A7" s="488" t="str">
        <f>_xlfn.XLOOKUP($B7,'Item Detail'!$I$15:$I$114,'Item Detail'!$E$15:$E$114,"")</f>
        <v/>
      </c>
      <c r="B7" s="489" t="str">
        <f>IF(('Item Detail'!$I19)="","",('Item Detail'!$I19))</f>
        <v/>
      </c>
      <c r="C7" s="502"/>
      <c r="D7" s="490" t="str">
        <f>_xlfn.XLOOKUP($B7,'Item Detail'!$I$15:$I$114,'Item Detail'!$J$15:$J$114,"")</f>
        <v/>
      </c>
      <c r="E7" s="491" t="str">
        <f>_xlfn.XLOOKUP($B7,'Item Detail'!$I$15:$I$114,'Item Detail'!$S$15:$S$114,"")</f>
        <v/>
      </c>
      <c r="F7" s="506"/>
      <c r="G7" s="507"/>
      <c r="H7" s="493" t="str">
        <f>_xlfn.XLOOKUP($B7,'Item Detail'!$I$15:$I$114,'Item Detail'!$G$15:$G$114,"")</f>
        <v/>
      </c>
      <c r="I7" s="492"/>
    </row>
    <row r="8" spans="1:9" ht="60" customHeight="1" x14ac:dyDescent="0.2">
      <c r="A8" s="488" t="str">
        <f>_xlfn.XLOOKUP($B8,'Item Detail'!$I$15:$I$114,'Item Detail'!$E$15:$E$114,"")</f>
        <v/>
      </c>
      <c r="B8" s="489" t="str">
        <f>IF(('Item Detail'!$I20)="","",('Item Detail'!$I20))</f>
        <v/>
      </c>
      <c r="C8" s="502"/>
      <c r="D8" s="490" t="str">
        <f>_xlfn.XLOOKUP($B8,'Item Detail'!$I$15:$I$114,'Item Detail'!$J$15:$J$114,"")</f>
        <v/>
      </c>
      <c r="E8" s="491" t="str">
        <f>_xlfn.XLOOKUP($B8,'Item Detail'!$I$15:$I$114,'Item Detail'!$S$15:$S$114,"")</f>
        <v/>
      </c>
      <c r="F8" s="506"/>
      <c r="G8" s="507"/>
      <c r="H8" s="493" t="str">
        <f>_xlfn.XLOOKUP($B8,'Item Detail'!$I$15:$I$114,'Item Detail'!$G$15:$G$114,"")</f>
        <v/>
      </c>
      <c r="I8" s="492"/>
    </row>
    <row r="9" spans="1:9" ht="60" customHeight="1" x14ac:dyDescent="0.2">
      <c r="A9" s="488" t="str">
        <f>_xlfn.XLOOKUP($B9,'Item Detail'!$I$15:$I$114,'Item Detail'!$E$15:$E$114,"")</f>
        <v/>
      </c>
      <c r="B9" s="489" t="str">
        <f>IF(('Item Detail'!$I21)="","",('Item Detail'!$I21))</f>
        <v/>
      </c>
      <c r="C9" s="502"/>
      <c r="D9" s="490" t="str">
        <f>_xlfn.XLOOKUP($B9,'Item Detail'!$I$15:$I$114,'Item Detail'!$J$15:$J$114,"")</f>
        <v/>
      </c>
      <c r="E9" s="491" t="str">
        <f>_xlfn.XLOOKUP($B9,'Item Detail'!$I$15:$I$114,'Item Detail'!$S$15:$S$114,"")</f>
        <v/>
      </c>
      <c r="F9" s="506"/>
      <c r="G9" s="507"/>
      <c r="H9" s="493" t="str">
        <f>_xlfn.XLOOKUP($B9,'Item Detail'!$I$15:$I$114,'Item Detail'!$G$15:$G$114,"")</f>
        <v/>
      </c>
      <c r="I9" s="492"/>
    </row>
    <row r="10" spans="1:9" ht="60" customHeight="1" x14ac:dyDescent="0.2">
      <c r="A10" s="488" t="str">
        <f>_xlfn.XLOOKUP($B10,'Item Detail'!$I$15:$I$114,'Item Detail'!$E$15:$E$114,"")</f>
        <v/>
      </c>
      <c r="B10" s="489" t="str">
        <f>IF(('Item Detail'!$I22)="","",('Item Detail'!$I22))</f>
        <v/>
      </c>
      <c r="C10" s="502"/>
      <c r="D10" s="490" t="str">
        <f>_xlfn.XLOOKUP($B10,'Item Detail'!$I$15:$I$114,'Item Detail'!$J$15:$J$114,"")</f>
        <v/>
      </c>
      <c r="E10" s="491" t="str">
        <f>_xlfn.XLOOKUP($B10,'Item Detail'!$I$15:$I$114,'Item Detail'!$S$15:$S$114,"")</f>
        <v/>
      </c>
      <c r="F10" s="506"/>
      <c r="G10" s="507"/>
      <c r="H10" s="493" t="str">
        <f>_xlfn.XLOOKUP($B10,'Item Detail'!$I$15:$I$114,'Item Detail'!$G$15:$G$114,"")</f>
        <v/>
      </c>
      <c r="I10" s="492"/>
    </row>
    <row r="11" spans="1:9" ht="60" customHeight="1" x14ac:dyDescent="0.2">
      <c r="A11" s="488" t="str">
        <f>_xlfn.XLOOKUP($B11,'Item Detail'!$I$15:$I$114,'Item Detail'!$E$15:$E$114,"")</f>
        <v/>
      </c>
      <c r="B11" s="489" t="str">
        <f>IF(('Item Detail'!$I23)="","",('Item Detail'!$I23))</f>
        <v/>
      </c>
      <c r="C11" s="502"/>
      <c r="D11" s="490" t="str">
        <f>_xlfn.XLOOKUP($B11,'Item Detail'!$I$15:$I$114,'Item Detail'!$J$15:$J$114,"")</f>
        <v/>
      </c>
      <c r="E11" s="491" t="str">
        <f>_xlfn.XLOOKUP($B11,'Item Detail'!$I$15:$I$114,'Item Detail'!$S$15:$S$114,"")</f>
        <v/>
      </c>
      <c r="F11" s="506"/>
      <c r="G11" s="507"/>
      <c r="H11" s="493" t="str">
        <f>_xlfn.XLOOKUP($B11,'Item Detail'!$I$15:$I$114,'Item Detail'!$G$15:$G$114,"")</f>
        <v/>
      </c>
      <c r="I11" s="492"/>
    </row>
    <row r="12" spans="1:9" ht="60" customHeight="1" x14ac:dyDescent="0.2">
      <c r="A12" s="488" t="str">
        <f>_xlfn.XLOOKUP($B12,'Item Detail'!$I$15:$I$114,'Item Detail'!$E$15:$E$114,"")</f>
        <v/>
      </c>
      <c r="B12" s="489" t="str">
        <f>IF(('Item Detail'!$I24)="","",('Item Detail'!$I24))</f>
        <v/>
      </c>
      <c r="C12" s="502"/>
      <c r="D12" s="490" t="str">
        <f>_xlfn.XLOOKUP($B12,'Item Detail'!$I$15:$I$114,'Item Detail'!$J$15:$J$114,"")</f>
        <v/>
      </c>
      <c r="E12" s="491" t="str">
        <f>_xlfn.XLOOKUP($B12,'Item Detail'!$I$15:$I$114,'Item Detail'!$S$15:$S$114,"")</f>
        <v/>
      </c>
      <c r="F12" s="506"/>
      <c r="G12" s="507"/>
      <c r="H12" s="493" t="str">
        <f>_xlfn.XLOOKUP($B12,'Item Detail'!$I$15:$I$114,'Item Detail'!$G$15:$G$114,"")</f>
        <v/>
      </c>
      <c r="I12" s="492"/>
    </row>
    <row r="13" spans="1:9" ht="60" customHeight="1" x14ac:dyDescent="0.2">
      <c r="A13" s="488" t="str">
        <f>_xlfn.XLOOKUP($B13,'Item Detail'!$I$15:$I$114,'Item Detail'!$E$15:$E$114,"")</f>
        <v/>
      </c>
      <c r="B13" s="489" t="str">
        <f>IF(('Item Detail'!$I25)="","",('Item Detail'!$I25))</f>
        <v/>
      </c>
      <c r="C13" s="502"/>
      <c r="D13" s="490" t="str">
        <f>_xlfn.XLOOKUP($B13,'Item Detail'!$I$15:$I$114,'Item Detail'!$J$15:$J$114,"")</f>
        <v/>
      </c>
      <c r="E13" s="491" t="str">
        <f>_xlfn.XLOOKUP($B13,'Item Detail'!$I$15:$I$114,'Item Detail'!$S$15:$S$114,"")</f>
        <v/>
      </c>
      <c r="F13" s="506"/>
      <c r="G13" s="507"/>
      <c r="H13" s="493" t="str">
        <f>_xlfn.XLOOKUP($B13,'Item Detail'!$I$15:$I$114,'Item Detail'!$G$15:$G$114,"")</f>
        <v/>
      </c>
      <c r="I13" s="492"/>
    </row>
    <row r="14" spans="1:9" ht="60" customHeight="1" x14ac:dyDescent="0.2">
      <c r="A14" s="488" t="str">
        <f>_xlfn.XLOOKUP($B14,'Item Detail'!$I$15:$I$114,'Item Detail'!$E$15:$E$114,"")</f>
        <v/>
      </c>
      <c r="B14" s="489" t="str">
        <f>IF(('Item Detail'!$I26)="","",('Item Detail'!$I26))</f>
        <v/>
      </c>
      <c r="C14" s="502"/>
      <c r="D14" s="490" t="str">
        <f>_xlfn.XLOOKUP($B14,'Item Detail'!$I$15:$I$114,'Item Detail'!$J$15:$J$114,"")</f>
        <v/>
      </c>
      <c r="E14" s="491" t="str">
        <f>_xlfn.XLOOKUP($B14,'Item Detail'!$I$15:$I$114,'Item Detail'!$S$15:$S$114,"")</f>
        <v/>
      </c>
      <c r="F14" s="506"/>
      <c r="G14" s="507"/>
      <c r="H14" s="493" t="str">
        <f>_xlfn.XLOOKUP($B14,'Item Detail'!$I$15:$I$114,'Item Detail'!$G$15:$G$114,"")</f>
        <v/>
      </c>
      <c r="I14" s="492"/>
    </row>
    <row r="15" spans="1:9" ht="60" customHeight="1" x14ac:dyDescent="0.2">
      <c r="A15" s="488" t="str">
        <f>_xlfn.XLOOKUP($B15,'Item Detail'!$I$15:$I$114,'Item Detail'!$E$15:$E$114,"")</f>
        <v/>
      </c>
      <c r="B15" s="489" t="str">
        <f>IF(('Item Detail'!$I27)="","",('Item Detail'!$I27))</f>
        <v/>
      </c>
      <c r="C15" s="502"/>
      <c r="D15" s="490" t="str">
        <f>_xlfn.XLOOKUP($B15,'Item Detail'!$I$15:$I$114,'Item Detail'!$J$15:$J$114,"")</f>
        <v/>
      </c>
      <c r="E15" s="491" t="str">
        <f>_xlfn.XLOOKUP($B15,'Item Detail'!$I$15:$I$114,'Item Detail'!$S$15:$S$114,"")</f>
        <v/>
      </c>
      <c r="F15" s="506"/>
      <c r="G15" s="507"/>
      <c r="H15" s="493" t="str">
        <f>_xlfn.XLOOKUP($B15,'Item Detail'!$I$15:$I$114,'Item Detail'!$G$15:$G$114,"")</f>
        <v/>
      </c>
      <c r="I15" s="492"/>
    </row>
    <row r="16" spans="1:9" ht="60" customHeight="1" x14ac:dyDescent="0.2">
      <c r="A16" s="488" t="str">
        <f>_xlfn.XLOOKUP($B16,'Item Detail'!$I$15:$I$114,'Item Detail'!$E$15:$E$114,"")</f>
        <v/>
      </c>
      <c r="B16" s="489" t="str">
        <f>IF(('Item Detail'!$I28)="","",('Item Detail'!$I28))</f>
        <v/>
      </c>
      <c r="C16" s="502"/>
      <c r="D16" s="490" t="str">
        <f>_xlfn.XLOOKUP($B16,'Item Detail'!$I$15:$I$114,'Item Detail'!$J$15:$J$114,"")</f>
        <v/>
      </c>
      <c r="E16" s="491" t="str">
        <f>_xlfn.XLOOKUP($B16,'Item Detail'!$I$15:$I$114,'Item Detail'!$S$15:$S$114,"")</f>
        <v/>
      </c>
      <c r="F16" s="506"/>
      <c r="G16" s="507"/>
      <c r="H16" s="493" t="str">
        <f>_xlfn.XLOOKUP($B16,'Item Detail'!$I$15:$I$114,'Item Detail'!$G$15:$G$114,"")</f>
        <v/>
      </c>
      <c r="I16" s="492"/>
    </row>
    <row r="17" spans="1:9" ht="60" customHeight="1" x14ac:dyDescent="0.2">
      <c r="A17" s="488" t="str">
        <f>_xlfn.XLOOKUP($B17,'Item Detail'!$I$15:$I$114,'Item Detail'!$E$15:$E$114,"")</f>
        <v/>
      </c>
      <c r="B17" s="489" t="str">
        <f>IF(('Item Detail'!$I29)="","",('Item Detail'!$I29))</f>
        <v/>
      </c>
      <c r="C17" s="502"/>
      <c r="D17" s="490" t="str">
        <f>_xlfn.XLOOKUP($B17,'Item Detail'!$I$15:$I$114,'Item Detail'!$J$15:$J$114,"")</f>
        <v/>
      </c>
      <c r="E17" s="491" t="str">
        <f>_xlfn.XLOOKUP($B17,'Item Detail'!$I$15:$I$114,'Item Detail'!$S$15:$S$114,"")</f>
        <v/>
      </c>
      <c r="F17" s="506"/>
      <c r="G17" s="507"/>
      <c r="H17" s="493" t="str">
        <f>_xlfn.XLOOKUP($B17,'Item Detail'!$I$15:$I$114,'Item Detail'!$G$15:$G$114,"")</f>
        <v/>
      </c>
      <c r="I17" s="492"/>
    </row>
    <row r="18" spans="1:9" ht="60" customHeight="1" x14ac:dyDescent="0.2">
      <c r="A18" s="488" t="str">
        <f>_xlfn.XLOOKUP($B18,'Item Detail'!$I$15:$I$114,'Item Detail'!$E$15:$E$114,"")</f>
        <v/>
      </c>
      <c r="B18" s="489" t="str">
        <f>IF(('Item Detail'!$I30)="","",('Item Detail'!$I30))</f>
        <v/>
      </c>
      <c r="C18" s="502"/>
      <c r="D18" s="490" t="str">
        <f>_xlfn.XLOOKUP($B18,'Item Detail'!$I$15:$I$114,'Item Detail'!$J$15:$J$114,"")</f>
        <v/>
      </c>
      <c r="E18" s="491" t="str">
        <f>_xlfn.XLOOKUP($B18,'Item Detail'!$I$15:$I$114,'Item Detail'!$S$15:$S$114,"")</f>
        <v/>
      </c>
      <c r="F18" s="506"/>
      <c r="G18" s="507"/>
      <c r="H18" s="493" t="str">
        <f>_xlfn.XLOOKUP($B18,'Item Detail'!$I$15:$I$114,'Item Detail'!$G$15:$G$114,"")</f>
        <v/>
      </c>
      <c r="I18" s="492"/>
    </row>
    <row r="19" spans="1:9" ht="60" customHeight="1" x14ac:dyDescent="0.2">
      <c r="A19" s="488" t="str">
        <f>_xlfn.XLOOKUP($B19,'Item Detail'!$I$15:$I$114,'Item Detail'!$E$15:$E$114,"")</f>
        <v/>
      </c>
      <c r="B19" s="489" t="str">
        <f>IF(('Item Detail'!$I31)="","",('Item Detail'!$I31))</f>
        <v/>
      </c>
      <c r="C19" s="502"/>
      <c r="D19" s="490" t="str">
        <f>_xlfn.XLOOKUP($B19,'Item Detail'!$I$15:$I$114,'Item Detail'!$J$15:$J$114,"")</f>
        <v/>
      </c>
      <c r="E19" s="491" t="str">
        <f>_xlfn.XLOOKUP($B19,'Item Detail'!$I$15:$I$114,'Item Detail'!$S$15:$S$114,"")</f>
        <v/>
      </c>
      <c r="F19" s="506"/>
      <c r="G19" s="507"/>
      <c r="H19" s="493" t="str">
        <f>_xlfn.XLOOKUP($B19,'Item Detail'!$I$15:$I$114,'Item Detail'!$G$15:$G$114,"")</f>
        <v/>
      </c>
      <c r="I19" s="492"/>
    </row>
    <row r="20" spans="1:9" ht="60" customHeight="1" x14ac:dyDescent="0.2">
      <c r="A20" s="488" t="str">
        <f>_xlfn.XLOOKUP($B20,'Item Detail'!$I$15:$I$114,'Item Detail'!$E$15:$E$114,"")</f>
        <v/>
      </c>
      <c r="B20" s="489" t="str">
        <f>IF(('Item Detail'!$I32)="","",('Item Detail'!$I32))</f>
        <v/>
      </c>
      <c r="C20" s="502"/>
      <c r="D20" s="490" t="str">
        <f>_xlfn.XLOOKUP($B20,'Item Detail'!$I$15:$I$114,'Item Detail'!$J$15:$J$114,"")</f>
        <v/>
      </c>
      <c r="E20" s="491" t="str">
        <f>_xlfn.XLOOKUP($B20,'Item Detail'!$I$15:$I$114,'Item Detail'!$S$15:$S$114,"")</f>
        <v/>
      </c>
      <c r="F20" s="506"/>
      <c r="G20" s="507"/>
      <c r="H20" s="493" t="str">
        <f>_xlfn.XLOOKUP($B20,'Item Detail'!$I$15:$I$114,'Item Detail'!$G$15:$G$114,"")</f>
        <v/>
      </c>
      <c r="I20" s="492"/>
    </row>
    <row r="21" spans="1:9" ht="60" customHeight="1" x14ac:dyDescent="0.2">
      <c r="A21" s="488" t="str">
        <f>_xlfn.XLOOKUP($B21,'Item Detail'!$I$15:$I$114,'Item Detail'!$E$15:$E$114,"")</f>
        <v/>
      </c>
      <c r="B21" s="489" t="str">
        <f>IF(('Item Detail'!$I33)="","",('Item Detail'!$I33))</f>
        <v/>
      </c>
      <c r="C21" s="502"/>
      <c r="D21" s="490" t="str">
        <f>_xlfn.XLOOKUP($B21,'Item Detail'!$I$15:$I$114,'Item Detail'!$J$15:$J$114,"")</f>
        <v/>
      </c>
      <c r="E21" s="491" t="str">
        <f>_xlfn.XLOOKUP($B21,'Item Detail'!$I$15:$I$114,'Item Detail'!$S$15:$S$114,"")</f>
        <v/>
      </c>
      <c r="F21" s="506"/>
      <c r="G21" s="507"/>
      <c r="H21" s="493" t="str">
        <f>_xlfn.XLOOKUP($B21,'Item Detail'!$I$15:$I$114,'Item Detail'!$G$15:$G$114,"")</f>
        <v/>
      </c>
      <c r="I21" s="492"/>
    </row>
    <row r="22" spans="1:9" ht="60" customHeight="1" x14ac:dyDescent="0.2">
      <c r="A22" s="488" t="str">
        <f>_xlfn.XLOOKUP($B22,'Item Detail'!$I$15:$I$114,'Item Detail'!$E$15:$E$114,"")</f>
        <v/>
      </c>
      <c r="B22" s="489" t="str">
        <f>IF(('Item Detail'!$I34)="","",('Item Detail'!$I34))</f>
        <v/>
      </c>
      <c r="C22" s="502"/>
      <c r="D22" s="490" t="str">
        <f>_xlfn.XLOOKUP($B22,'Item Detail'!$I$15:$I$114,'Item Detail'!$J$15:$J$114,"")</f>
        <v/>
      </c>
      <c r="E22" s="491" t="str">
        <f>_xlfn.XLOOKUP($B22,'Item Detail'!$I$15:$I$114,'Item Detail'!$S$15:$S$114,"")</f>
        <v/>
      </c>
      <c r="F22" s="506"/>
      <c r="G22" s="507"/>
      <c r="H22" s="493" t="str">
        <f>_xlfn.XLOOKUP($B22,'Item Detail'!$I$15:$I$114,'Item Detail'!$G$15:$G$114,"")</f>
        <v/>
      </c>
      <c r="I22" s="492"/>
    </row>
    <row r="23" spans="1:9" ht="60" customHeight="1" x14ac:dyDescent="0.2">
      <c r="A23" s="488" t="str">
        <f>_xlfn.XLOOKUP($B23,'Item Detail'!$I$15:$I$114,'Item Detail'!$E$15:$E$114,"")</f>
        <v/>
      </c>
      <c r="B23" s="489" t="str">
        <f>IF(('Item Detail'!$I35)="","",('Item Detail'!$I35))</f>
        <v/>
      </c>
      <c r="C23" s="502"/>
      <c r="D23" s="490" t="str">
        <f>_xlfn.XLOOKUP($B23,'Item Detail'!$I$15:$I$114,'Item Detail'!$J$15:$J$114,"")</f>
        <v/>
      </c>
      <c r="E23" s="491" t="str">
        <f>_xlfn.XLOOKUP($B23,'Item Detail'!$I$15:$I$114,'Item Detail'!$S$15:$S$114,"")</f>
        <v/>
      </c>
      <c r="F23" s="506"/>
      <c r="G23" s="507"/>
      <c r="H23" s="493" t="str">
        <f>_xlfn.XLOOKUP($B23,'Item Detail'!$I$15:$I$114,'Item Detail'!$G$15:$G$114,"")</f>
        <v/>
      </c>
      <c r="I23" s="492"/>
    </row>
    <row r="24" spans="1:9" ht="60" customHeight="1" x14ac:dyDescent="0.2">
      <c r="A24" s="488" t="str">
        <f>_xlfn.XLOOKUP($B24,'Item Detail'!$I$15:$I$114,'Item Detail'!$E$15:$E$114,"")</f>
        <v/>
      </c>
      <c r="B24" s="489" t="str">
        <f>IF(('Item Detail'!$I36)="","",('Item Detail'!$I36))</f>
        <v/>
      </c>
      <c r="C24" s="502"/>
      <c r="D24" s="490" t="str">
        <f>_xlfn.XLOOKUP($B24,'Item Detail'!$I$15:$I$114,'Item Detail'!$J$15:$J$114,"")</f>
        <v/>
      </c>
      <c r="E24" s="491" t="str">
        <f>_xlfn.XLOOKUP($B24,'Item Detail'!$I$15:$I$114,'Item Detail'!$S$15:$S$114,"")</f>
        <v/>
      </c>
      <c r="F24" s="506"/>
      <c r="G24" s="507"/>
      <c r="H24" s="493" t="str">
        <f>_xlfn.XLOOKUP($B24,'Item Detail'!$I$15:$I$114,'Item Detail'!$G$15:$G$114,"")</f>
        <v/>
      </c>
      <c r="I24" s="492"/>
    </row>
    <row r="25" spans="1:9" ht="60" customHeight="1" x14ac:dyDescent="0.2">
      <c r="A25" s="488" t="str">
        <f>_xlfn.XLOOKUP($B25,'Item Detail'!$I$15:$I$114,'Item Detail'!$E$15:$E$114,"")</f>
        <v/>
      </c>
      <c r="B25" s="489" t="str">
        <f>IF(('Item Detail'!$I37)="","",('Item Detail'!$I37))</f>
        <v/>
      </c>
      <c r="C25" s="502"/>
      <c r="D25" s="490" t="str">
        <f>_xlfn.XLOOKUP($B25,'Item Detail'!$I$15:$I$114,'Item Detail'!$J$15:$J$114,"")</f>
        <v/>
      </c>
      <c r="E25" s="491" t="str">
        <f>_xlfn.XLOOKUP($B25,'Item Detail'!$I$15:$I$114,'Item Detail'!$S$15:$S$114,"")</f>
        <v/>
      </c>
      <c r="F25" s="506"/>
      <c r="G25" s="507"/>
      <c r="H25" s="493" t="str">
        <f>_xlfn.XLOOKUP($B25,'Item Detail'!$I$15:$I$114,'Item Detail'!$G$15:$G$114,"")</f>
        <v/>
      </c>
      <c r="I25" s="492"/>
    </row>
    <row r="26" spans="1:9" ht="60" customHeight="1" x14ac:dyDescent="0.2">
      <c r="A26" s="488" t="str">
        <f>_xlfn.XLOOKUP($B26,'Item Detail'!$I$15:$I$114,'Item Detail'!$E$15:$E$114,"")</f>
        <v/>
      </c>
      <c r="B26" s="489" t="str">
        <f>IF(('Item Detail'!$I38)="","",('Item Detail'!$I38))</f>
        <v/>
      </c>
      <c r="C26" s="502"/>
      <c r="D26" s="490" t="str">
        <f>_xlfn.XLOOKUP($B26,'Item Detail'!$I$15:$I$114,'Item Detail'!$J$15:$J$114,"")</f>
        <v/>
      </c>
      <c r="E26" s="491" t="str">
        <f>_xlfn.XLOOKUP($B26,'Item Detail'!$I$15:$I$114,'Item Detail'!$S$15:$S$114,"")</f>
        <v/>
      </c>
      <c r="F26" s="506"/>
      <c r="G26" s="507"/>
      <c r="H26" s="493" t="str">
        <f>_xlfn.XLOOKUP($B26,'Item Detail'!$I$15:$I$114,'Item Detail'!$G$15:$G$114,"")</f>
        <v/>
      </c>
      <c r="I26" s="492"/>
    </row>
    <row r="27" spans="1:9" ht="60" customHeight="1" x14ac:dyDescent="0.2">
      <c r="A27" s="488" t="str">
        <f>_xlfn.XLOOKUP($B27,'Item Detail'!$I$15:$I$114,'Item Detail'!$E$15:$E$114,"")</f>
        <v/>
      </c>
      <c r="B27" s="489" t="str">
        <f>IF(('Item Detail'!$I39)="","",('Item Detail'!$I39))</f>
        <v/>
      </c>
      <c r="C27" s="502"/>
      <c r="D27" s="490" t="str">
        <f>_xlfn.XLOOKUP($B27,'Item Detail'!$I$15:$I$114,'Item Detail'!$J$15:$J$114,"")</f>
        <v/>
      </c>
      <c r="E27" s="491" t="str">
        <f>_xlfn.XLOOKUP($B27,'Item Detail'!$I$15:$I$114,'Item Detail'!$S$15:$S$114,"")</f>
        <v/>
      </c>
      <c r="F27" s="506"/>
      <c r="G27" s="507"/>
      <c r="H27" s="493" t="str">
        <f>_xlfn.XLOOKUP($B27,'Item Detail'!$I$15:$I$114,'Item Detail'!$G$15:$G$114,"")</f>
        <v/>
      </c>
      <c r="I27" s="492"/>
    </row>
    <row r="28" spans="1:9" ht="60" customHeight="1" x14ac:dyDescent="0.2">
      <c r="A28" s="488" t="str">
        <f>_xlfn.XLOOKUP($B28,'Item Detail'!$I$15:$I$114,'Item Detail'!$E$15:$E$114,"")</f>
        <v/>
      </c>
      <c r="B28" s="489" t="str">
        <f>IF(('Item Detail'!$I40)="","",('Item Detail'!$I40))</f>
        <v/>
      </c>
      <c r="C28" s="502"/>
      <c r="D28" s="490" t="str">
        <f>_xlfn.XLOOKUP($B28,'Item Detail'!$I$15:$I$114,'Item Detail'!$J$15:$J$114,"")</f>
        <v/>
      </c>
      <c r="E28" s="491" t="str">
        <f>_xlfn.XLOOKUP($B28,'Item Detail'!$I$15:$I$114,'Item Detail'!$S$15:$S$114,"")</f>
        <v/>
      </c>
      <c r="F28" s="506"/>
      <c r="G28" s="507"/>
      <c r="H28" s="493" t="str">
        <f>_xlfn.XLOOKUP($B28,'Item Detail'!$I$15:$I$114,'Item Detail'!$G$15:$G$114,"")</f>
        <v/>
      </c>
      <c r="I28" s="492"/>
    </row>
    <row r="29" spans="1:9" ht="60" customHeight="1" x14ac:dyDescent="0.2">
      <c r="A29" s="488" t="str">
        <f>_xlfn.XLOOKUP($B29,'Item Detail'!$I$15:$I$114,'Item Detail'!$E$15:$E$114,"")</f>
        <v/>
      </c>
      <c r="B29" s="489" t="str">
        <f>IF(('Item Detail'!$I41)="","",('Item Detail'!$I41))</f>
        <v/>
      </c>
      <c r="C29" s="502"/>
      <c r="D29" s="490" t="str">
        <f>_xlfn.XLOOKUP($B29,'Item Detail'!$I$15:$I$114,'Item Detail'!$J$15:$J$114,"")</f>
        <v/>
      </c>
      <c r="E29" s="491" t="str">
        <f>_xlfn.XLOOKUP($B29,'Item Detail'!$I$15:$I$114,'Item Detail'!$S$15:$S$114,"")</f>
        <v/>
      </c>
      <c r="F29" s="506"/>
      <c r="G29" s="507"/>
      <c r="H29" s="493" t="str">
        <f>_xlfn.XLOOKUP($B29,'Item Detail'!$I$15:$I$114,'Item Detail'!$G$15:$G$114,"")</f>
        <v/>
      </c>
      <c r="I29" s="492"/>
    </row>
    <row r="30" spans="1:9" ht="60" customHeight="1" x14ac:dyDescent="0.2">
      <c r="A30" s="488" t="str">
        <f>_xlfn.XLOOKUP($B30,'Item Detail'!$I$15:$I$114,'Item Detail'!$E$15:$E$114,"")</f>
        <v/>
      </c>
      <c r="B30" s="489" t="str">
        <f>IF(('Item Detail'!$I42)="","",('Item Detail'!$I42))</f>
        <v/>
      </c>
      <c r="C30" s="502"/>
      <c r="D30" s="490" t="str">
        <f>_xlfn.XLOOKUP($B30,'Item Detail'!$I$15:$I$114,'Item Detail'!$J$15:$J$114,"")</f>
        <v/>
      </c>
      <c r="E30" s="491" t="str">
        <f>_xlfn.XLOOKUP($B30,'Item Detail'!$I$15:$I$114,'Item Detail'!$S$15:$S$114,"")</f>
        <v/>
      </c>
      <c r="F30" s="506"/>
      <c r="G30" s="507"/>
      <c r="H30" s="493" t="str">
        <f>_xlfn.XLOOKUP($B30,'Item Detail'!$I$15:$I$114,'Item Detail'!$G$15:$G$114,"")</f>
        <v/>
      </c>
      <c r="I30" s="492"/>
    </row>
    <row r="31" spans="1:9" ht="60" customHeight="1" x14ac:dyDescent="0.2">
      <c r="A31" s="488" t="str">
        <f>_xlfn.XLOOKUP($B31,'Item Detail'!$I$15:$I$114,'Item Detail'!$E$15:$E$114,"")</f>
        <v/>
      </c>
      <c r="B31" s="489" t="str">
        <f>IF(('Item Detail'!$I43)="","",('Item Detail'!$I43))</f>
        <v/>
      </c>
      <c r="C31" s="502"/>
      <c r="D31" s="490" t="str">
        <f>_xlfn.XLOOKUP($B31,'Item Detail'!$I$15:$I$114,'Item Detail'!$J$15:$J$114,"")</f>
        <v/>
      </c>
      <c r="E31" s="491" t="str">
        <f>_xlfn.XLOOKUP($B31,'Item Detail'!$I$15:$I$114,'Item Detail'!$S$15:$S$114,"")</f>
        <v/>
      </c>
      <c r="F31" s="506"/>
      <c r="G31" s="507"/>
      <c r="H31" s="493" t="str">
        <f>_xlfn.XLOOKUP($B31,'Item Detail'!$I$15:$I$114,'Item Detail'!$G$15:$G$114,"")</f>
        <v/>
      </c>
      <c r="I31" s="492"/>
    </row>
    <row r="32" spans="1:9" ht="60" customHeight="1" x14ac:dyDescent="0.2">
      <c r="A32" s="488" t="str">
        <f>_xlfn.XLOOKUP($B32,'Item Detail'!$I$15:$I$114,'Item Detail'!$E$15:$E$114,"")</f>
        <v/>
      </c>
      <c r="B32" s="489" t="str">
        <f>IF(('Item Detail'!$I44)="","",('Item Detail'!$I44))</f>
        <v/>
      </c>
      <c r="C32" s="502"/>
      <c r="D32" s="490" t="str">
        <f>_xlfn.XLOOKUP($B32,'Item Detail'!$I$15:$I$114,'Item Detail'!$J$15:$J$114,"")</f>
        <v/>
      </c>
      <c r="E32" s="491" t="str">
        <f>_xlfn.XLOOKUP($B32,'Item Detail'!$I$15:$I$114,'Item Detail'!$S$15:$S$114,"")</f>
        <v/>
      </c>
      <c r="F32" s="506"/>
      <c r="G32" s="507"/>
      <c r="H32" s="493" t="str">
        <f>_xlfn.XLOOKUP($B32,'Item Detail'!$I$15:$I$114,'Item Detail'!$G$15:$G$114,"")</f>
        <v/>
      </c>
      <c r="I32" s="492"/>
    </row>
    <row r="33" spans="1:9" ht="60" customHeight="1" x14ac:dyDescent="0.2">
      <c r="A33" s="488" t="str">
        <f>_xlfn.XLOOKUP($B33,'Item Detail'!$I$15:$I$114,'Item Detail'!$E$15:$E$114,"")</f>
        <v/>
      </c>
      <c r="B33" s="489" t="str">
        <f>IF(('Item Detail'!$I45)="","",('Item Detail'!$I45))</f>
        <v/>
      </c>
      <c r="C33" s="502"/>
      <c r="D33" s="490" t="str">
        <f>_xlfn.XLOOKUP($B33,'Item Detail'!$I$15:$I$114,'Item Detail'!$J$15:$J$114,"")</f>
        <v/>
      </c>
      <c r="E33" s="491" t="str">
        <f>_xlfn.XLOOKUP($B33,'Item Detail'!$I$15:$I$114,'Item Detail'!$S$15:$S$114,"")</f>
        <v/>
      </c>
      <c r="F33" s="506"/>
      <c r="G33" s="507"/>
      <c r="H33" s="493" t="str">
        <f>_xlfn.XLOOKUP($B33,'Item Detail'!$I$15:$I$114,'Item Detail'!$G$15:$G$114,"")</f>
        <v/>
      </c>
      <c r="I33" s="492"/>
    </row>
    <row r="34" spans="1:9" ht="60" customHeight="1" x14ac:dyDescent="0.2">
      <c r="A34" s="488" t="str">
        <f>_xlfn.XLOOKUP($B34,'Item Detail'!$I$15:$I$114,'Item Detail'!$E$15:$E$114,"")</f>
        <v/>
      </c>
      <c r="B34" s="489" t="str">
        <f>IF(('Item Detail'!$I46)="","",('Item Detail'!$I46))</f>
        <v/>
      </c>
      <c r="C34" s="502"/>
      <c r="D34" s="490" t="str">
        <f>_xlfn.XLOOKUP($B34,'Item Detail'!$I$15:$I$114,'Item Detail'!$J$15:$J$114,"")</f>
        <v/>
      </c>
      <c r="E34" s="491" t="str">
        <f>_xlfn.XLOOKUP($B34,'Item Detail'!$I$15:$I$114,'Item Detail'!$S$15:$S$114,"")</f>
        <v/>
      </c>
      <c r="F34" s="506"/>
      <c r="G34" s="507"/>
      <c r="H34" s="493" t="str">
        <f>_xlfn.XLOOKUP($B34,'Item Detail'!$I$15:$I$114,'Item Detail'!$G$15:$G$114,"")</f>
        <v/>
      </c>
      <c r="I34" s="492"/>
    </row>
    <row r="35" spans="1:9" ht="60" customHeight="1" x14ac:dyDescent="0.2">
      <c r="A35" s="488" t="str">
        <f>_xlfn.XLOOKUP($B35,'Item Detail'!$I$15:$I$114,'Item Detail'!$E$15:$E$114,"")</f>
        <v/>
      </c>
      <c r="B35" s="489" t="str">
        <f>IF(('Item Detail'!$I47)="","",('Item Detail'!$I47))</f>
        <v/>
      </c>
      <c r="C35" s="502"/>
      <c r="D35" s="490" t="str">
        <f>_xlfn.XLOOKUP($B35,'Item Detail'!$I$15:$I$114,'Item Detail'!$J$15:$J$114,"")</f>
        <v/>
      </c>
      <c r="E35" s="491" t="str">
        <f>_xlfn.XLOOKUP($B35,'Item Detail'!$I$15:$I$114,'Item Detail'!$S$15:$S$114,"")</f>
        <v/>
      </c>
      <c r="F35" s="506"/>
      <c r="G35" s="507"/>
      <c r="H35" s="493" t="str">
        <f>_xlfn.XLOOKUP($B35,'Item Detail'!$I$15:$I$114,'Item Detail'!$G$15:$G$114,"")</f>
        <v/>
      </c>
      <c r="I35" s="492"/>
    </row>
    <row r="36" spans="1:9" ht="60" customHeight="1" x14ac:dyDescent="0.2">
      <c r="A36" s="488" t="str">
        <f>_xlfn.XLOOKUP($B36,'Item Detail'!$I$15:$I$114,'Item Detail'!$E$15:$E$114,"")</f>
        <v/>
      </c>
      <c r="B36" s="489" t="str">
        <f>IF(('Item Detail'!$I48)="","",('Item Detail'!$I48))</f>
        <v/>
      </c>
      <c r="C36" s="502"/>
      <c r="D36" s="490" t="str">
        <f>_xlfn.XLOOKUP($B36,'Item Detail'!$I$15:$I$114,'Item Detail'!$J$15:$J$114,"")</f>
        <v/>
      </c>
      <c r="E36" s="491" t="str">
        <f>_xlfn.XLOOKUP($B36,'Item Detail'!$I$15:$I$114,'Item Detail'!$S$15:$S$114,"")</f>
        <v/>
      </c>
      <c r="F36" s="506"/>
      <c r="G36" s="507"/>
      <c r="H36" s="493" t="str">
        <f>_xlfn.XLOOKUP($B36,'Item Detail'!$I$15:$I$114,'Item Detail'!$G$15:$G$114,"")</f>
        <v/>
      </c>
      <c r="I36" s="492"/>
    </row>
    <row r="37" spans="1:9" ht="60" customHeight="1" x14ac:dyDescent="0.2">
      <c r="A37" s="488" t="str">
        <f>_xlfn.XLOOKUP($B37,'Item Detail'!$I$15:$I$114,'Item Detail'!$E$15:$E$114,"")</f>
        <v/>
      </c>
      <c r="B37" s="489" t="str">
        <f>IF(('Item Detail'!$I49)="","",('Item Detail'!$I49))</f>
        <v/>
      </c>
      <c r="C37" s="502"/>
      <c r="D37" s="490" t="str">
        <f>_xlfn.XLOOKUP($B37,'Item Detail'!$I$15:$I$114,'Item Detail'!$J$15:$J$114,"")</f>
        <v/>
      </c>
      <c r="E37" s="491" t="str">
        <f>_xlfn.XLOOKUP($B37,'Item Detail'!$I$15:$I$114,'Item Detail'!$S$15:$S$114,"")</f>
        <v/>
      </c>
      <c r="F37" s="506"/>
      <c r="G37" s="507"/>
      <c r="H37" s="493" t="str">
        <f>_xlfn.XLOOKUP($B37,'Item Detail'!$I$15:$I$114,'Item Detail'!$G$15:$G$114,"")</f>
        <v/>
      </c>
      <c r="I37" s="492"/>
    </row>
    <row r="38" spans="1:9" ht="60" customHeight="1" x14ac:dyDescent="0.2">
      <c r="A38" s="488" t="str">
        <f>_xlfn.XLOOKUP($B38,'Item Detail'!$I$15:$I$114,'Item Detail'!$E$15:$E$114,"")</f>
        <v/>
      </c>
      <c r="B38" s="489" t="str">
        <f>IF(('Item Detail'!$I50)="","",('Item Detail'!$I50))</f>
        <v/>
      </c>
      <c r="C38" s="502"/>
      <c r="D38" s="490" t="str">
        <f>_xlfn.XLOOKUP($B38,'Item Detail'!$I$15:$I$114,'Item Detail'!$J$15:$J$114,"")</f>
        <v/>
      </c>
      <c r="E38" s="491" t="str">
        <f>_xlfn.XLOOKUP($B38,'Item Detail'!$I$15:$I$114,'Item Detail'!$S$15:$S$114,"")</f>
        <v/>
      </c>
      <c r="F38" s="506"/>
      <c r="G38" s="507"/>
      <c r="H38" s="493" t="str">
        <f>_xlfn.XLOOKUP($B38,'Item Detail'!$I$15:$I$114,'Item Detail'!$G$15:$G$114,"")</f>
        <v/>
      </c>
      <c r="I38" s="492"/>
    </row>
    <row r="39" spans="1:9" ht="60" customHeight="1" x14ac:dyDescent="0.2">
      <c r="A39" s="488" t="str">
        <f>_xlfn.XLOOKUP($B39,'Item Detail'!$I$15:$I$114,'Item Detail'!$E$15:$E$114,"")</f>
        <v/>
      </c>
      <c r="B39" s="489" t="str">
        <f>IF(('Item Detail'!$I51)="","",('Item Detail'!$I51))</f>
        <v/>
      </c>
      <c r="C39" s="502"/>
      <c r="D39" s="490" t="str">
        <f>_xlfn.XLOOKUP($B39,'Item Detail'!$I$15:$I$114,'Item Detail'!$J$15:$J$114,"")</f>
        <v/>
      </c>
      <c r="E39" s="491" t="str">
        <f>_xlfn.XLOOKUP($B39,'Item Detail'!$I$15:$I$114,'Item Detail'!$S$15:$S$114,"")</f>
        <v/>
      </c>
      <c r="F39" s="506"/>
      <c r="G39" s="507"/>
      <c r="H39" s="493" t="str">
        <f>_xlfn.XLOOKUP($B39,'Item Detail'!$I$15:$I$114,'Item Detail'!$G$15:$G$114,"")</f>
        <v/>
      </c>
      <c r="I39" s="492"/>
    </row>
    <row r="40" spans="1:9" ht="60" customHeight="1" x14ac:dyDescent="0.2">
      <c r="A40" s="488" t="str">
        <f>_xlfn.XLOOKUP($B40,'Item Detail'!$I$15:$I$114,'Item Detail'!$E$15:$E$114,"")</f>
        <v/>
      </c>
      <c r="B40" s="489" t="str">
        <f>IF(('Item Detail'!$I52)="","",('Item Detail'!$I52))</f>
        <v/>
      </c>
      <c r="C40" s="502"/>
      <c r="D40" s="490" t="str">
        <f>_xlfn.XLOOKUP($B40,'Item Detail'!$I$15:$I$114,'Item Detail'!$J$15:$J$114,"")</f>
        <v/>
      </c>
      <c r="E40" s="491" t="str">
        <f>_xlfn.XLOOKUP($B40,'Item Detail'!$I$15:$I$114,'Item Detail'!$S$15:$S$114,"")</f>
        <v/>
      </c>
      <c r="F40" s="506"/>
      <c r="G40" s="507"/>
      <c r="H40" s="493" t="str">
        <f>_xlfn.XLOOKUP($B40,'Item Detail'!$I$15:$I$114,'Item Detail'!$G$15:$G$114,"")</f>
        <v/>
      </c>
      <c r="I40" s="492"/>
    </row>
    <row r="41" spans="1:9" ht="60" customHeight="1" x14ac:dyDescent="0.2">
      <c r="A41" s="488" t="str">
        <f>_xlfn.XLOOKUP($B41,'Item Detail'!$I$15:$I$114,'Item Detail'!$E$15:$E$114,"")</f>
        <v/>
      </c>
      <c r="B41" s="489" t="str">
        <f>IF(('Item Detail'!$I53)="","",('Item Detail'!$I53))</f>
        <v/>
      </c>
      <c r="C41" s="502"/>
      <c r="D41" s="490" t="str">
        <f>_xlfn.XLOOKUP($B41,'Item Detail'!$I$15:$I$114,'Item Detail'!$J$15:$J$114,"")</f>
        <v/>
      </c>
      <c r="E41" s="491" t="str">
        <f>_xlfn.XLOOKUP($B41,'Item Detail'!$I$15:$I$114,'Item Detail'!$S$15:$S$114,"")</f>
        <v/>
      </c>
      <c r="F41" s="506"/>
      <c r="G41" s="507"/>
      <c r="H41" s="493" t="str">
        <f>_xlfn.XLOOKUP($B41,'Item Detail'!$I$15:$I$114,'Item Detail'!$G$15:$G$114,"")</f>
        <v/>
      </c>
      <c r="I41" s="492"/>
    </row>
    <row r="42" spans="1:9" ht="60" customHeight="1" x14ac:dyDescent="0.2">
      <c r="A42" s="488" t="str">
        <f>_xlfn.XLOOKUP($B42,'Item Detail'!$I$15:$I$114,'Item Detail'!$E$15:$E$114,"")</f>
        <v/>
      </c>
      <c r="B42" s="489" t="str">
        <f>IF(('Item Detail'!$I54)="","",('Item Detail'!$I54))</f>
        <v/>
      </c>
      <c r="C42" s="502"/>
      <c r="D42" s="490" t="str">
        <f>_xlfn.XLOOKUP($B42,'Item Detail'!$I$15:$I$114,'Item Detail'!$J$15:$J$114,"")</f>
        <v/>
      </c>
      <c r="E42" s="491" t="str">
        <f>_xlfn.XLOOKUP($B42,'Item Detail'!$I$15:$I$114,'Item Detail'!$S$15:$S$114,"")</f>
        <v/>
      </c>
      <c r="F42" s="506"/>
      <c r="G42" s="507"/>
      <c r="H42" s="493" t="str">
        <f>_xlfn.XLOOKUP($B42,'Item Detail'!$I$15:$I$114,'Item Detail'!$G$15:$G$114,"")</f>
        <v/>
      </c>
      <c r="I42" s="492"/>
    </row>
    <row r="43" spans="1:9" ht="60" customHeight="1" x14ac:dyDescent="0.2">
      <c r="A43" s="488" t="str">
        <f>_xlfn.XLOOKUP($B43,'Item Detail'!$I$15:$I$114,'Item Detail'!$E$15:$E$114,"")</f>
        <v/>
      </c>
      <c r="B43" s="489" t="str">
        <f>IF(('Item Detail'!$I55)="","",('Item Detail'!$I55))</f>
        <v/>
      </c>
      <c r="C43" s="502"/>
      <c r="D43" s="490" t="str">
        <f>_xlfn.XLOOKUP($B43,'Item Detail'!$I$15:$I$114,'Item Detail'!$J$15:$J$114,"")</f>
        <v/>
      </c>
      <c r="E43" s="491" t="str">
        <f>_xlfn.XLOOKUP($B43,'Item Detail'!$I$15:$I$114,'Item Detail'!$S$15:$S$114,"")</f>
        <v/>
      </c>
      <c r="F43" s="506"/>
      <c r="G43" s="507"/>
      <c r="H43" s="493" t="str">
        <f>_xlfn.XLOOKUP($B43,'Item Detail'!$I$15:$I$114,'Item Detail'!$G$15:$G$114,"")</f>
        <v/>
      </c>
      <c r="I43" s="492"/>
    </row>
    <row r="44" spans="1:9" ht="60" customHeight="1" x14ac:dyDescent="0.2">
      <c r="A44" s="488" t="str">
        <f>_xlfn.XLOOKUP($B44,'Item Detail'!$I$15:$I$114,'Item Detail'!$E$15:$E$114,"")</f>
        <v/>
      </c>
      <c r="B44" s="489" t="str">
        <f>IF(('Item Detail'!$I56)="","",('Item Detail'!$I56))</f>
        <v/>
      </c>
      <c r="C44" s="502"/>
      <c r="D44" s="490" t="str">
        <f>_xlfn.XLOOKUP($B44,'Item Detail'!$I$15:$I$114,'Item Detail'!$J$15:$J$114,"")</f>
        <v/>
      </c>
      <c r="E44" s="491" t="str">
        <f>_xlfn.XLOOKUP($B44,'Item Detail'!$I$15:$I$114,'Item Detail'!$S$15:$S$114,"")</f>
        <v/>
      </c>
      <c r="F44" s="506"/>
      <c r="G44" s="507"/>
      <c r="H44" s="493" t="str">
        <f>_xlfn.XLOOKUP($B44,'Item Detail'!$I$15:$I$114,'Item Detail'!$G$15:$G$114,"")</f>
        <v/>
      </c>
      <c r="I44" s="492"/>
    </row>
    <row r="45" spans="1:9" ht="60" customHeight="1" x14ac:dyDescent="0.2">
      <c r="A45" s="488" t="str">
        <f>_xlfn.XLOOKUP($B45,'Item Detail'!$I$15:$I$114,'Item Detail'!$E$15:$E$114,"")</f>
        <v/>
      </c>
      <c r="B45" s="489" t="str">
        <f>IF(('Item Detail'!$I57)="","",('Item Detail'!$I57))</f>
        <v/>
      </c>
      <c r="C45" s="502"/>
      <c r="D45" s="490" t="str">
        <f>_xlfn.XLOOKUP($B45,'Item Detail'!$I$15:$I$114,'Item Detail'!$J$15:$J$114,"")</f>
        <v/>
      </c>
      <c r="E45" s="491" t="str">
        <f>_xlfn.XLOOKUP($B45,'Item Detail'!$I$15:$I$114,'Item Detail'!$S$15:$S$114,"")</f>
        <v/>
      </c>
      <c r="F45" s="506"/>
      <c r="G45" s="507"/>
      <c r="H45" s="493" t="str">
        <f>_xlfn.XLOOKUP($B45,'Item Detail'!$I$15:$I$114,'Item Detail'!$G$15:$G$114,"")</f>
        <v/>
      </c>
      <c r="I45" s="492"/>
    </row>
    <row r="46" spans="1:9" ht="60" customHeight="1" x14ac:dyDescent="0.2">
      <c r="A46" s="488" t="str">
        <f>_xlfn.XLOOKUP($B46,'Item Detail'!$I$15:$I$114,'Item Detail'!$E$15:$E$114,"")</f>
        <v/>
      </c>
      <c r="B46" s="489" t="str">
        <f>IF(('Item Detail'!$I58)="","",('Item Detail'!$I58))</f>
        <v/>
      </c>
      <c r="C46" s="502"/>
      <c r="D46" s="490" t="str">
        <f>_xlfn.XLOOKUP($B46,'Item Detail'!$I$15:$I$114,'Item Detail'!$J$15:$J$114,"")</f>
        <v/>
      </c>
      <c r="E46" s="491" t="str">
        <f>_xlfn.XLOOKUP($B46,'Item Detail'!$I$15:$I$114,'Item Detail'!$S$15:$S$114,"")</f>
        <v/>
      </c>
      <c r="F46" s="506"/>
      <c r="G46" s="507"/>
      <c r="H46" s="493" t="str">
        <f>_xlfn.XLOOKUP($B46,'Item Detail'!$I$15:$I$114,'Item Detail'!$G$15:$G$114,"")</f>
        <v/>
      </c>
      <c r="I46" s="492"/>
    </row>
    <row r="47" spans="1:9" ht="60" customHeight="1" x14ac:dyDescent="0.2">
      <c r="A47" s="488" t="str">
        <f>_xlfn.XLOOKUP($B47,'Item Detail'!$I$15:$I$114,'Item Detail'!$E$15:$E$114,"")</f>
        <v/>
      </c>
      <c r="B47" s="489" t="str">
        <f>IF(('Item Detail'!$I59)="","",('Item Detail'!$I59))</f>
        <v/>
      </c>
      <c r="C47" s="502"/>
      <c r="D47" s="490" t="str">
        <f>_xlfn.XLOOKUP($B47,'Item Detail'!$I$15:$I$114,'Item Detail'!$J$15:$J$114,"")</f>
        <v/>
      </c>
      <c r="E47" s="491" t="str">
        <f>_xlfn.XLOOKUP($B47,'Item Detail'!$I$15:$I$114,'Item Detail'!$S$15:$S$114,"")</f>
        <v/>
      </c>
      <c r="F47" s="506"/>
      <c r="G47" s="507"/>
      <c r="H47" s="493" t="str">
        <f>_xlfn.XLOOKUP($B47,'Item Detail'!$I$15:$I$114,'Item Detail'!$G$15:$G$114,"")</f>
        <v/>
      </c>
      <c r="I47" s="492"/>
    </row>
    <row r="48" spans="1:9" ht="60" customHeight="1" x14ac:dyDescent="0.2">
      <c r="A48" s="488" t="str">
        <f>_xlfn.XLOOKUP($B48,'Item Detail'!$I$15:$I$114,'Item Detail'!$E$15:$E$114,"")</f>
        <v/>
      </c>
      <c r="B48" s="489" t="str">
        <f>IF(('Item Detail'!$I60)="","",('Item Detail'!$I60))</f>
        <v/>
      </c>
      <c r="C48" s="502"/>
      <c r="D48" s="490" t="str">
        <f>_xlfn.XLOOKUP($B48,'Item Detail'!$I$15:$I$114,'Item Detail'!$J$15:$J$114,"")</f>
        <v/>
      </c>
      <c r="E48" s="491" t="str">
        <f>_xlfn.XLOOKUP($B48,'Item Detail'!$I$15:$I$114,'Item Detail'!$S$15:$S$114,"")</f>
        <v/>
      </c>
      <c r="F48" s="506"/>
      <c r="G48" s="507"/>
      <c r="H48" s="493" t="str">
        <f>_xlfn.XLOOKUP($B48,'Item Detail'!$I$15:$I$114,'Item Detail'!$G$15:$G$114,"")</f>
        <v/>
      </c>
      <c r="I48" s="492"/>
    </row>
    <row r="49" spans="1:9" ht="60" customHeight="1" x14ac:dyDescent="0.2">
      <c r="A49" s="488" t="str">
        <f>_xlfn.XLOOKUP($B49,'Item Detail'!$I$15:$I$114,'Item Detail'!$E$15:$E$114,"")</f>
        <v/>
      </c>
      <c r="B49" s="489" t="str">
        <f>IF(('Item Detail'!$I61)="","",('Item Detail'!$I61))</f>
        <v/>
      </c>
      <c r="C49" s="502"/>
      <c r="D49" s="490" t="str">
        <f>_xlfn.XLOOKUP($B49,'Item Detail'!$I$15:$I$114,'Item Detail'!$J$15:$J$114,"")</f>
        <v/>
      </c>
      <c r="E49" s="491" t="str">
        <f>_xlfn.XLOOKUP($B49,'Item Detail'!$I$15:$I$114,'Item Detail'!$S$15:$S$114,"")</f>
        <v/>
      </c>
      <c r="F49" s="506"/>
      <c r="G49" s="507"/>
      <c r="H49" s="493" t="str">
        <f>_xlfn.XLOOKUP($B49,'Item Detail'!$I$15:$I$114,'Item Detail'!$G$15:$G$114,"")</f>
        <v/>
      </c>
      <c r="I49" s="492"/>
    </row>
    <row r="50" spans="1:9" ht="60" customHeight="1" x14ac:dyDescent="0.2">
      <c r="A50" s="488" t="str">
        <f>_xlfn.XLOOKUP($B50,'Item Detail'!$I$15:$I$114,'Item Detail'!$E$15:$E$114,"")</f>
        <v/>
      </c>
      <c r="B50" s="489" t="str">
        <f>IF(('Item Detail'!$I62)="","",('Item Detail'!$I62))</f>
        <v/>
      </c>
      <c r="C50" s="502"/>
      <c r="D50" s="490" t="str">
        <f>_xlfn.XLOOKUP($B50,'Item Detail'!$I$15:$I$114,'Item Detail'!$J$15:$J$114,"")</f>
        <v/>
      </c>
      <c r="E50" s="491" t="str">
        <f>_xlfn.XLOOKUP($B50,'Item Detail'!$I$15:$I$114,'Item Detail'!$S$15:$S$114,"")</f>
        <v/>
      </c>
      <c r="F50" s="506"/>
      <c r="G50" s="507"/>
      <c r="H50" s="493" t="str">
        <f>_xlfn.XLOOKUP($B50,'Item Detail'!$I$15:$I$114,'Item Detail'!$G$15:$G$114,"")</f>
        <v/>
      </c>
      <c r="I50" s="492"/>
    </row>
    <row r="51" spans="1:9" ht="60" customHeight="1" x14ac:dyDescent="0.2">
      <c r="A51" s="488" t="str">
        <f>_xlfn.XLOOKUP($B51,'Item Detail'!$I$15:$I$114,'Item Detail'!$E$15:$E$114,"")</f>
        <v/>
      </c>
      <c r="B51" s="489" t="str">
        <f>IF(('Item Detail'!$I63)="","",('Item Detail'!$I63))</f>
        <v/>
      </c>
      <c r="C51" s="502"/>
      <c r="D51" s="490" t="str">
        <f>_xlfn.XLOOKUP($B51,'Item Detail'!$I$15:$I$114,'Item Detail'!$J$15:$J$114,"")</f>
        <v/>
      </c>
      <c r="E51" s="491" t="str">
        <f>_xlfn.XLOOKUP($B51,'Item Detail'!$I$15:$I$114,'Item Detail'!$S$15:$S$114,"")</f>
        <v/>
      </c>
      <c r="F51" s="506"/>
      <c r="G51" s="507"/>
      <c r="H51" s="493" t="str">
        <f>_xlfn.XLOOKUP($B51,'Item Detail'!$I$15:$I$114,'Item Detail'!$G$15:$G$114,"")</f>
        <v/>
      </c>
      <c r="I51" s="492"/>
    </row>
    <row r="52" spans="1:9" ht="60" customHeight="1" x14ac:dyDescent="0.2">
      <c r="A52" s="488" t="str">
        <f>_xlfn.XLOOKUP($B52,'Item Detail'!$I$15:$I$114,'Item Detail'!$E$15:$E$114,"")</f>
        <v/>
      </c>
      <c r="B52" s="489" t="str">
        <f>IF(('Item Detail'!$I64)="","",('Item Detail'!$I64))</f>
        <v/>
      </c>
      <c r="C52" s="502"/>
      <c r="D52" s="490" t="str">
        <f>_xlfn.XLOOKUP($B52,'Item Detail'!$I$15:$I$114,'Item Detail'!$J$15:$J$114,"")</f>
        <v/>
      </c>
      <c r="E52" s="491" t="str">
        <f>_xlfn.XLOOKUP($B52,'Item Detail'!$I$15:$I$114,'Item Detail'!$S$15:$S$114,"")</f>
        <v/>
      </c>
      <c r="F52" s="506"/>
      <c r="G52" s="507"/>
      <c r="H52" s="493" t="str">
        <f>_xlfn.XLOOKUP($B52,'Item Detail'!$I$15:$I$114,'Item Detail'!$G$15:$G$114,"")</f>
        <v/>
      </c>
      <c r="I52" s="492"/>
    </row>
    <row r="53" spans="1:9" ht="60" customHeight="1" x14ac:dyDescent="0.2">
      <c r="A53" s="488" t="str">
        <f>_xlfn.XLOOKUP($B53,'Item Detail'!$I$15:$I$114,'Item Detail'!$E$15:$E$114,"")</f>
        <v/>
      </c>
      <c r="B53" s="489" t="str">
        <f>IF(('Item Detail'!$I65)="","",('Item Detail'!$I65))</f>
        <v/>
      </c>
      <c r="C53" s="502"/>
      <c r="D53" s="490" t="str">
        <f>_xlfn.XLOOKUP($B53,'Item Detail'!$I$15:$I$114,'Item Detail'!$J$15:$J$114,"")</f>
        <v/>
      </c>
      <c r="E53" s="491" t="str">
        <f>_xlfn.XLOOKUP($B53,'Item Detail'!$I$15:$I$114,'Item Detail'!$S$15:$S$114,"")</f>
        <v/>
      </c>
      <c r="F53" s="506"/>
      <c r="G53" s="507"/>
      <c r="H53" s="493" t="str">
        <f>_xlfn.XLOOKUP($B53,'Item Detail'!$I$15:$I$114,'Item Detail'!$G$15:$G$114,"")</f>
        <v/>
      </c>
      <c r="I53" s="492"/>
    </row>
    <row r="54" spans="1:9" ht="60" customHeight="1" x14ac:dyDescent="0.2">
      <c r="A54" s="488" t="str">
        <f>_xlfn.XLOOKUP($B54,'Item Detail'!$I$15:$I$114,'Item Detail'!$E$15:$E$114,"")</f>
        <v/>
      </c>
      <c r="B54" s="489" t="str">
        <f>IF(('Item Detail'!$I66)="","",('Item Detail'!$I66))</f>
        <v/>
      </c>
      <c r="C54" s="502"/>
      <c r="D54" s="490" t="str">
        <f>_xlfn.XLOOKUP($B54,'Item Detail'!$I$15:$I$114,'Item Detail'!$J$15:$J$114,"")</f>
        <v/>
      </c>
      <c r="E54" s="491" t="str">
        <f>_xlfn.XLOOKUP($B54,'Item Detail'!$I$15:$I$114,'Item Detail'!$S$15:$S$114,"")</f>
        <v/>
      </c>
      <c r="F54" s="506"/>
      <c r="G54" s="507"/>
      <c r="H54" s="493" t="str">
        <f>_xlfn.XLOOKUP($B54,'Item Detail'!$I$15:$I$114,'Item Detail'!$G$15:$G$114,"")</f>
        <v/>
      </c>
      <c r="I54" s="492"/>
    </row>
    <row r="55" spans="1:9" ht="60" customHeight="1" x14ac:dyDescent="0.2">
      <c r="A55" s="488" t="str">
        <f>_xlfn.XLOOKUP($B55,'Item Detail'!$I$15:$I$114,'Item Detail'!$E$15:$E$114,"")</f>
        <v/>
      </c>
      <c r="B55" s="489" t="str">
        <f>IF(('Item Detail'!$I67)="","",('Item Detail'!$I67))</f>
        <v/>
      </c>
      <c r="C55" s="502"/>
      <c r="D55" s="490" t="str">
        <f>_xlfn.XLOOKUP($B55,'Item Detail'!$I$15:$I$114,'Item Detail'!$J$15:$J$114,"")</f>
        <v/>
      </c>
      <c r="E55" s="491" t="str">
        <f>_xlfn.XLOOKUP($B55,'Item Detail'!$I$15:$I$114,'Item Detail'!$S$15:$S$114,"")</f>
        <v/>
      </c>
      <c r="F55" s="506"/>
      <c r="G55" s="507"/>
      <c r="H55" s="493" t="str">
        <f>_xlfn.XLOOKUP($B55,'Item Detail'!$I$15:$I$114,'Item Detail'!$G$15:$G$114,"")</f>
        <v/>
      </c>
      <c r="I55" s="492"/>
    </row>
    <row r="56" spans="1:9" ht="60" customHeight="1" x14ac:dyDescent="0.2">
      <c r="A56" s="488" t="str">
        <f>_xlfn.XLOOKUP($B56,'Item Detail'!$I$15:$I$114,'Item Detail'!$E$15:$E$114,"")</f>
        <v/>
      </c>
      <c r="B56" s="489" t="str">
        <f>IF(('Item Detail'!$I68)="","",('Item Detail'!$I68))</f>
        <v/>
      </c>
      <c r="C56" s="502"/>
      <c r="D56" s="490" t="str">
        <f>_xlfn.XLOOKUP($B56,'Item Detail'!$I$15:$I$114,'Item Detail'!$J$15:$J$114,"")</f>
        <v/>
      </c>
      <c r="E56" s="491" t="str">
        <f>_xlfn.XLOOKUP($B56,'Item Detail'!$I$15:$I$114,'Item Detail'!$S$15:$S$114,"")</f>
        <v/>
      </c>
      <c r="F56" s="506"/>
      <c r="G56" s="507"/>
      <c r="H56" s="493" t="str">
        <f>_xlfn.XLOOKUP($B56,'Item Detail'!$I$15:$I$114,'Item Detail'!$G$15:$G$114,"")</f>
        <v/>
      </c>
      <c r="I56" s="492"/>
    </row>
    <row r="57" spans="1:9" ht="60" customHeight="1" x14ac:dyDescent="0.2">
      <c r="A57" s="488" t="str">
        <f>_xlfn.XLOOKUP($B57,'Item Detail'!$I$15:$I$114,'Item Detail'!$E$15:$E$114,"")</f>
        <v/>
      </c>
      <c r="B57" s="489" t="str">
        <f>IF(('Item Detail'!$I69)="","",('Item Detail'!$I69))</f>
        <v/>
      </c>
      <c r="C57" s="502"/>
      <c r="D57" s="490" t="str">
        <f>_xlfn.XLOOKUP($B57,'Item Detail'!$I$15:$I$114,'Item Detail'!$J$15:$J$114,"")</f>
        <v/>
      </c>
      <c r="E57" s="491" t="str">
        <f>_xlfn.XLOOKUP($B57,'Item Detail'!$I$15:$I$114,'Item Detail'!$S$15:$S$114,"")</f>
        <v/>
      </c>
      <c r="F57" s="506"/>
      <c r="G57" s="507"/>
      <c r="H57" s="493" t="str">
        <f>_xlfn.XLOOKUP($B57,'Item Detail'!$I$15:$I$114,'Item Detail'!$G$15:$G$114,"")</f>
        <v/>
      </c>
      <c r="I57" s="492"/>
    </row>
    <row r="58" spans="1:9" ht="60" customHeight="1" x14ac:dyDescent="0.2">
      <c r="A58" s="488" t="str">
        <f>_xlfn.XLOOKUP($B58,'Item Detail'!$I$15:$I$114,'Item Detail'!$E$15:$E$114,"")</f>
        <v/>
      </c>
      <c r="B58" s="489" t="str">
        <f>IF(('Item Detail'!$I70)="","",('Item Detail'!$I70))</f>
        <v/>
      </c>
      <c r="C58" s="502"/>
      <c r="D58" s="490" t="str">
        <f>_xlfn.XLOOKUP($B58,'Item Detail'!$I$15:$I$114,'Item Detail'!$J$15:$J$114,"")</f>
        <v/>
      </c>
      <c r="E58" s="491" t="str">
        <f>_xlfn.XLOOKUP($B58,'Item Detail'!$I$15:$I$114,'Item Detail'!$S$15:$S$114,"")</f>
        <v/>
      </c>
      <c r="F58" s="506"/>
      <c r="G58" s="507"/>
      <c r="H58" s="493" t="str">
        <f>_xlfn.XLOOKUP($B58,'Item Detail'!$I$15:$I$114,'Item Detail'!$G$15:$G$114,"")</f>
        <v/>
      </c>
      <c r="I58" s="492"/>
    </row>
    <row r="59" spans="1:9" ht="60" customHeight="1" x14ac:dyDescent="0.2">
      <c r="A59" s="488" t="str">
        <f>_xlfn.XLOOKUP($B59,'Item Detail'!$I$15:$I$114,'Item Detail'!$E$15:$E$114,"")</f>
        <v/>
      </c>
      <c r="B59" s="489" t="str">
        <f>IF(('Item Detail'!$I71)="","",('Item Detail'!$I71))</f>
        <v/>
      </c>
      <c r="C59" s="502"/>
      <c r="D59" s="490" t="str">
        <f>_xlfn.XLOOKUP($B59,'Item Detail'!$I$15:$I$114,'Item Detail'!$J$15:$J$114,"")</f>
        <v/>
      </c>
      <c r="E59" s="491" t="str">
        <f>_xlfn.XLOOKUP($B59,'Item Detail'!$I$15:$I$114,'Item Detail'!$S$15:$S$114,"")</f>
        <v/>
      </c>
      <c r="F59" s="506"/>
      <c r="G59" s="507"/>
      <c r="H59" s="493" t="str">
        <f>_xlfn.XLOOKUP($B59,'Item Detail'!$I$15:$I$114,'Item Detail'!$G$15:$G$114,"")</f>
        <v/>
      </c>
      <c r="I59" s="492"/>
    </row>
    <row r="60" spans="1:9" ht="60" customHeight="1" x14ac:dyDescent="0.2">
      <c r="A60" s="488" t="str">
        <f>_xlfn.XLOOKUP($B60,'Item Detail'!$I$15:$I$114,'Item Detail'!$E$15:$E$114,"")</f>
        <v/>
      </c>
      <c r="B60" s="489" t="str">
        <f>IF(('Item Detail'!$I72)="","",('Item Detail'!$I72))</f>
        <v/>
      </c>
      <c r="C60" s="502"/>
      <c r="D60" s="490" t="str">
        <f>_xlfn.XLOOKUP($B60,'Item Detail'!$I$15:$I$114,'Item Detail'!$J$15:$J$114,"")</f>
        <v/>
      </c>
      <c r="E60" s="491" t="str">
        <f>_xlfn.XLOOKUP($B60,'Item Detail'!$I$15:$I$114,'Item Detail'!$S$15:$S$114,"")</f>
        <v/>
      </c>
      <c r="F60" s="506"/>
      <c r="G60" s="507"/>
      <c r="H60" s="493" t="str">
        <f>_xlfn.XLOOKUP($B60,'Item Detail'!$I$15:$I$114,'Item Detail'!$G$15:$G$114,"")</f>
        <v/>
      </c>
      <c r="I60" s="492"/>
    </row>
    <row r="61" spans="1:9" ht="60" customHeight="1" x14ac:dyDescent="0.2">
      <c r="A61" s="488" t="str">
        <f>_xlfn.XLOOKUP($B61,'Item Detail'!$I$15:$I$114,'Item Detail'!$E$15:$E$114,"")</f>
        <v/>
      </c>
      <c r="B61" s="489" t="str">
        <f>IF(('Item Detail'!$I73)="","",('Item Detail'!$I73))</f>
        <v/>
      </c>
      <c r="C61" s="502"/>
      <c r="D61" s="490" t="str">
        <f>_xlfn.XLOOKUP($B61,'Item Detail'!$I$15:$I$114,'Item Detail'!$J$15:$J$114,"")</f>
        <v/>
      </c>
      <c r="E61" s="491" t="str">
        <f>_xlfn.XLOOKUP($B61,'Item Detail'!$I$15:$I$114,'Item Detail'!$S$15:$S$114,"")</f>
        <v/>
      </c>
      <c r="F61" s="506"/>
      <c r="G61" s="507"/>
      <c r="H61" s="493" t="str">
        <f>_xlfn.XLOOKUP($B61,'Item Detail'!$I$15:$I$114,'Item Detail'!$G$15:$G$114,"")</f>
        <v/>
      </c>
      <c r="I61" s="492"/>
    </row>
    <row r="62" spans="1:9" ht="60" customHeight="1" x14ac:dyDescent="0.2">
      <c r="A62" s="488" t="str">
        <f>_xlfn.XLOOKUP($B62,'Item Detail'!$I$15:$I$114,'Item Detail'!$E$15:$E$114,"")</f>
        <v/>
      </c>
      <c r="B62" s="489" t="str">
        <f>IF(('Item Detail'!$I74)="","",('Item Detail'!$I74))</f>
        <v/>
      </c>
      <c r="C62" s="502"/>
      <c r="D62" s="490" t="str">
        <f>_xlfn.XLOOKUP($B62,'Item Detail'!$I$15:$I$114,'Item Detail'!$J$15:$J$114,"")</f>
        <v/>
      </c>
      <c r="E62" s="491" t="str">
        <f>_xlfn.XLOOKUP($B62,'Item Detail'!$I$15:$I$114,'Item Detail'!$S$15:$S$114,"")</f>
        <v/>
      </c>
      <c r="F62" s="506"/>
      <c r="G62" s="507"/>
      <c r="H62" s="493" t="str">
        <f>_xlfn.XLOOKUP($B62,'Item Detail'!$I$15:$I$114,'Item Detail'!$G$15:$G$114,"")</f>
        <v/>
      </c>
      <c r="I62" s="492"/>
    </row>
    <row r="63" spans="1:9" ht="60" customHeight="1" x14ac:dyDescent="0.2">
      <c r="A63" s="488" t="str">
        <f>_xlfn.XLOOKUP($B63,'Item Detail'!$I$15:$I$114,'Item Detail'!$E$15:$E$114,"")</f>
        <v/>
      </c>
      <c r="B63" s="489" t="str">
        <f>IF(('Item Detail'!$I75)="","",('Item Detail'!$I75))</f>
        <v/>
      </c>
      <c r="C63" s="502"/>
      <c r="D63" s="490" t="str">
        <f>_xlfn.XLOOKUP($B63,'Item Detail'!$I$15:$I$114,'Item Detail'!$J$15:$J$114,"")</f>
        <v/>
      </c>
      <c r="E63" s="491" t="str">
        <f>_xlfn.XLOOKUP($B63,'Item Detail'!$I$15:$I$114,'Item Detail'!$S$15:$S$114,"")</f>
        <v/>
      </c>
      <c r="F63" s="506"/>
      <c r="G63" s="507"/>
      <c r="H63" s="493" t="str">
        <f>_xlfn.XLOOKUP($B63,'Item Detail'!$I$15:$I$114,'Item Detail'!$G$15:$G$114,"")</f>
        <v/>
      </c>
      <c r="I63" s="492"/>
    </row>
    <row r="64" spans="1:9" ht="60" customHeight="1" x14ac:dyDescent="0.2">
      <c r="A64" s="488" t="str">
        <f>_xlfn.XLOOKUP($B64,'Item Detail'!$I$15:$I$114,'Item Detail'!$E$15:$E$114,"")</f>
        <v/>
      </c>
      <c r="B64" s="489" t="str">
        <f>IF(('Item Detail'!$I76)="","",('Item Detail'!$I76))</f>
        <v/>
      </c>
      <c r="C64" s="502"/>
      <c r="D64" s="490" t="str">
        <f>_xlfn.XLOOKUP($B64,'Item Detail'!$I$15:$I$114,'Item Detail'!$J$15:$J$114,"")</f>
        <v/>
      </c>
      <c r="E64" s="491" t="str">
        <f>_xlfn.XLOOKUP($B64,'Item Detail'!$I$15:$I$114,'Item Detail'!$S$15:$S$114,"")</f>
        <v/>
      </c>
      <c r="F64" s="506"/>
      <c r="G64" s="507"/>
      <c r="H64" s="493" t="str">
        <f>_xlfn.XLOOKUP($B64,'Item Detail'!$I$15:$I$114,'Item Detail'!$G$15:$G$114,"")</f>
        <v/>
      </c>
      <c r="I64" s="492"/>
    </row>
    <row r="65" spans="1:9" ht="60" customHeight="1" x14ac:dyDescent="0.2">
      <c r="A65" s="488" t="str">
        <f>_xlfn.XLOOKUP($B65,'Item Detail'!$I$15:$I$114,'Item Detail'!$E$15:$E$114,"")</f>
        <v/>
      </c>
      <c r="B65" s="489" t="str">
        <f>IF(('Item Detail'!$I77)="","",('Item Detail'!$I77))</f>
        <v/>
      </c>
      <c r="C65" s="502"/>
      <c r="D65" s="490" t="str">
        <f>_xlfn.XLOOKUP($B65,'Item Detail'!$I$15:$I$114,'Item Detail'!$J$15:$J$114,"")</f>
        <v/>
      </c>
      <c r="E65" s="491" t="str">
        <f>_xlfn.XLOOKUP($B65,'Item Detail'!$I$15:$I$114,'Item Detail'!$S$15:$S$114,"")</f>
        <v/>
      </c>
      <c r="F65" s="506"/>
      <c r="G65" s="507"/>
      <c r="H65" s="493" t="str">
        <f>_xlfn.XLOOKUP($B65,'Item Detail'!$I$15:$I$114,'Item Detail'!$G$15:$G$114,"")</f>
        <v/>
      </c>
      <c r="I65" s="492"/>
    </row>
    <row r="66" spans="1:9" ht="60" customHeight="1" x14ac:dyDescent="0.2">
      <c r="A66" s="488" t="str">
        <f>_xlfn.XLOOKUP($B66,'Item Detail'!$I$15:$I$114,'Item Detail'!$E$15:$E$114,"")</f>
        <v/>
      </c>
      <c r="B66" s="489" t="str">
        <f>IF(('Item Detail'!$I78)="","",('Item Detail'!$I78))</f>
        <v/>
      </c>
      <c r="C66" s="502"/>
      <c r="D66" s="490" t="str">
        <f>_xlfn.XLOOKUP($B66,'Item Detail'!$I$15:$I$114,'Item Detail'!$J$15:$J$114,"")</f>
        <v/>
      </c>
      <c r="E66" s="491" t="str">
        <f>_xlfn.XLOOKUP($B66,'Item Detail'!$I$15:$I$114,'Item Detail'!$S$15:$S$114,"")</f>
        <v/>
      </c>
      <c r="F66" s="506"/>
      <c r="G66" s="507"/>
      <c r="H66" s="493" t="str">
        <f>_xlfn.XLOOKUP($B66,'Item Detail'!$I$15:$I$114,'Item Detail'!$G$15:$G$114,"")</f>
        <v/>
      </c>
      <c r="I66" s="492"/>
    </row>
    <row r="67" spans="1:9" ht="60" customHeight="1" x14ac:dyDescent="0.2">
      <c r="A67" s="488" t="str">
        <f>_xlfn.XLOOKUP($B67,'Item Detail'!$I$15:$I$114,'Item Detail'!$E$15:$E$114,"")</f>
        <v/>
      </c>
      <c r="B67" s="489" t="str">
        <f>IF(('Item Detail'!$I79)="","",('Item Detail'!$I79))</f>
        <v/>
      </c>
      <c r="C67" s="502"/>
      <c r="D67" s="490" t="str">
        <f>_xlfn.XLOOKUP($B67,'Item Detail'!$I$15:$I$114,'Item Detail'!$J$15:$J$114,"")</f>
        <v/>
      </c>
      <c r="E67" s="491" t="str">
        <f>_xlfn.XLOOKUP($B67,'Item Detail'!$I$15:$I$114,'Item Detail'!$S$15:$S$114,"")</f>
        <v/>
      </c>
      <c r="F67" s="506"/>
      <c r="G67" s="507"/>
      <c r="H67" s="493" t="str">
        <f>_xlfn.XLOOKUP($B67,'Item Detail'!$I$15:$I$114,'Item Detail'!$G$15:$G$114,"")</f>
        <v/>
      </c>
      <c r="I67" s="492"/>
    </row>
    <row r="68" spans="1:9" ht="60" customHeight="1" x14ac:dyDescent="0.2">
      <c r="A68" s="488" t="str">
        <f>_xlfn.XLOOKUP($B68,'Item Detail'!$I$15:$I$114,'Item Detail'!$E$15:$E$114,"")</f>
        <v/>
      </c>
      <c r="B68" s="489" t="str">
        <f>IF(('Item Detail'!$I80)="","",('Item Detail'!$I80))</f>
        <v/>
      </c>
      <c r="C68" s="502"/>
      <c r="D68" s="490" t="str">
        <f>_xlfn.XLOOKUP($B68,'Item Detail'!$I$15:$I$114,'Item Detail'!$J$15:$J$114,"")</f>
        <v/>
      </c>
      <c r="E68" s="491" t="str">
        <f>_xlfn.XLOOKUP($B68,'Item Detail'!$I$15:$I$114,'Item Detail'!$S$15:$S$114,"")</f>
        <v/>
      </c>
      <c r="F68" s="506"/>
      <c r="G68" s="507"/>
      <c r="H68" s="493" t="str">
        <f>_xlfn.XLOOKUP($B68,'Item Detail'!$I$15:$I$114,'Item Detail'!$G$15:$G$114,"")</f>
        <v/>
      </c>
      <c r="I68" s="492"/>
    </row>
    <row r="69" spans="1:9" ht="60" customHeight="1" x14ac:dyDescent="0.2">
      <c r="A69" s="488" t="str">
        <f>_xlfn.XLOOKUP($B69,'Item Detail'!$I$15:$I$114,'Item Detail'!$E$15:$E$114,"")</f>
        <v/>
      </c>
      <c r="B69" s="489" t="str">
        <f>IF(('Item Detail'!$I81)="","",('Item Detail'!$I81))</f>
        <v/>
      </c>
      <c r="C69" s="502"/>
      <c r="D69" s="490" t="str">
        <f>_xlfn.XLOOKUP($B69,'Item Detail'!$I$15:$I$114,'Item Detail'!$J$15:$J$114,"")</f>
        <v/>
      </c>
      <c r="E69" s="491" t="str">
        <f>_xlfn.XLOOKUP($B69,'Item Detail'!$I$15:$I$114,'Item Detail'!$S$15:$S$114,"")</f>
        <v/>
      </c>
      <c r="F69" s="506"/>
      <c r="G69" s="507"/>
      <c r="H69" s="493" t="str">
        <f>_xlfn.XLOOKUP($B69,'Item Detail'!$I$15:$I$114,'Item Detail'!$G$15:$G$114,"")</f>
        <v/>
      </c>
      <c r="I69" s="492"/>
    </row>
    <row r="70" spans="1:9" ht="60" customHeight="1" x14ac:dyDescent="0.2">
      <c r="A70" s="488" t="str">
        <f>_xlfn.XLOOKUP($B70,'Item Detail'!$I$15:$I$114,'Item Detail'!$E$15:$E$114,"")</f>
        <v/>
      </c>
      <c r="B70" s="489" t="str">
        <f>IF(('Item Detail'!$I82)="","",('Item Detail'!$I82))</f>
        <v/>
      </c>
      <c r="C70" s="502"/>
      <c r="D70" s="490" t="str">
        <f>_xlfn.XLOOKUP($B70,'Item Detail'!$I$15:$I$114,'Item Detail'!$J$15:$J$114,"")</f>
        <v/>
      </c>
      <c r="E70" s="491" t="str">
        <f>_xlfn.XLOOKUP($B70,'Item Detail'!$I$15:$I$114,'Item Detail'!$S$15:$S$114,"")</f>
        <v/>
      </c>
      <c r="F70" s="506"/>
      <c r="G70" s="507"/>
      <c r="H70" s="493" t="str">
        <f>_xlfn.XLOOKUP($B70,'Item Detail'!$I$15:$I$114,'Item Detail'!$G$15:$G$114,"")</f>
        <v/>
      </c>
      <c r="I70" s="492"/>
    </row>
    <row r="71" spans="1:9" ht="60" customHeight="1" x14ac:dyDescent="0.2">
      <c r="A71" s="488" t="str">
        <f>_xlfn.XLOOKUP($B71,'Item Detail'!$I$15:$I$114,'Item Detail'!$E$15:$E$114,"")</f>
        <v/>
      </c>
      <c r="B71" s="489" t="str">
        <f>IF(('Item Detail'!$I83)="","",('Item Detail'!$I83))</f>
        <v/>
      </c>
      <c r="C71" s="502"/>
      <c r="D71" s="490" t="str">
        <f>_xlfn.XLOOKUP($B71,'Item Detail'!$I$15:$I$114,'Item Detail'!$J$15:$J$114,"")</f>
        <v/>
      </c>
      <c r="E71" s="491" t="str">
        <f>_xlfn.XLOOKUP($B71,'Item Detail'!$I$15:$I$114,'Item Detail'!$S$15:$S$114,"")</f>
        <v/>
      </c>
      <c r="F71" s="506"/>
      <c r="G71" s="507"/>
      <c r="H71" s="493" t="str">
        <f>_xlfn.XLOOKUP($B71,'Item Detail'!$I$15:$I$114,'Item Detail'!$G$15:$G$114,"")</f>
        <v/>
      </c>
      <c r="I71" s="492"/>
    </row>
    <row r="72" spans="1:9" ht="60" customHeight="1" x14ac:dyDescent="0.2">
      <c r="A72" s="488" t="str">
        <f>_xlfn.XLOOKUP($B72,'Item Detail'!$I$15:$I$114,'Item Detail'!$E$15:$E$114,"")</f>
        <v/>
      </c>
      <c r="B72" s="489" t="str">
        <f>IF(('Item Detail'!$I84)="","",('Item Detail'!$I84))</f>
        <v/>
      </c>
      <c r="C72" s="502"/>
      <c r="D72" s="490" t="str">
        <f>_xlfn.XLOOKUP($B72,'Item Detail'!$I$15:$I$114,'Item Detail'!$J$15:$J$114,"")</f>
        <v/>
      </c>
      <c r="E72" s="491" t="str">
        <f>_xlfn.XLOOKUP($B72,'Item Detail'!$I$15:$I$114,'Item Detail'!$S$15:$S$114,"")</f>
        <v/>
      </c>
      <c r="F72" s="506"/>
      <c r="G72" s="507"/>
      <c r="H72" s="493" t="str">
        <f>_xlfn.XLOOKUP($B72,'Item Detail'!$I$15:$I$114,'Item Detail'!$G$15:$G$114,"")</f>
        <v/>
      </c>
      <c r="I72" s="492"/>
    </row>
    <row r="73" spans="1:9" ht="60" customHeight="1" x14ac:dyDescent="0.2">
      <c r="A73" s="488" t="str">
        <f>_xlfn.XLOOKUP($B73,'Item Detail'!$I$15:$I$114,'Item Detail'!$E$15:$E$114,"")</f>
        <v/>
      </c>
      <c r="B73" s="489" t="str">
        <f>IF(('Item Detail'!$I85)="","",('Item Detail'!$I85))</f>
        <v/>
      </c>
      <c r="C73" s="502"/>
      <c r="D73" s="490" t="str">
        <f>_xlfn.XLOOKUP($B73,'Item Detail'!$I$15:$I$114,'Item Detail'!$J$15:$J$114,"")</f>
        <v/>
      </c>
      <c r="E73" s="491" t="str">
        <f>_xlfn.XLOOKUP($B73,'Item Detail'!$I$15:$I$114,'Item Detail'!$S$15:$S$114,"")</f>
        <v/>
      </c>
      <c r="F73" s="506"/>
      <c r="G73" s="507"/>
      <c r="H73" s="493" t="str">
        <f>_xlfn.XLOOKUP($B73,'Item Detail'!$I$15:$I$114,'Item Detail'!$G$15:$G$114,"")</f>
        <v/>
      </c>
      <c r="I73" s="492"/>
    </row>
    <row r="74" spans="1:9" ht="60" customHeight="1" x14ac:dyDescent="0.2">
      <c r="A74" s="488" t="str">
        <f>_xlfn.XLOOKUP($B74,'Item Detail'!$I$15:$I$114,'Item Detail'!$E$15:$E$114,"")</f>
        <v/>
      </c>
      <c r="B74" s="489" t="str">
        <f>IF(('Item Detail'!$I86)="","",('Item Detail'!$I86))</f>
        <v/>
      </c>
      <c r="C74" s="502"/>
      <c r="D74" s="490" t="str">
        <f>_xlfn.XLOOKUP($B74,'Item Detail'!$I$15:$I$114,'Item Detail'!$J$15:$J$114,"")</f>
        <v/>
      </c>
      <c r="E74" s="491" t="str">
        <f>_xlfn.XLOOKUP($B74,'Item Detail'!$I$15:$I$114,'Item Detail'!$S$15:$S$114,"")</f>
        <v/>
      </c>
      <c r="F74" s="506"/>
      <c r="G74" s="507"/>
      <c r="H74" s="493" t="str">
        <f>_xlfn.XLOOKUP($B74,'Item Detail'!$I$15:$I$114,'Item Detail'!$G$15:$G$114,"")</f>
        <v/>
      </c>
      <c r="I74" s="492"/>
    </row>
    <row r="75" spans="1:9" ht="60" customHeight="1" x14ac:dyDescent="0.2">
      <c r="A75" s="488" t="str">
        <f>_xlfn.XLOOKUP($B75,'Item Detail'!$I$15:$I$114,'Item Detail'!$E$15:$E$114,"")</f>
        <v/>
      </c>
      <c r="B75" s="489" t="str">
        <f>IF(('Item Detail'!$I87)="","",('Item Detail'!$I87))</f>
        <v/>
      </c>
      <c r="C75" s="502"/>
      <c r="D75" s="490" t="str">
        <f>_xlfn.XLOOKUP($B75,'Item Detail'!$I$15:$I$114,'Item Detail'!$J$15:$J$114,"")</f>
        <v/>
      </c>
      <c r="E75" s="491" t="str">
        <f>_xlfn.XLOOKUP($B75,'Item Detail'!$I$15:$I$114,'Item Detail'!$S$15:$S$114,"")</f>
        <v/>
      </c>
      <c r="F75" s="506"/>
      <c r="G75" s="507"/>
      <c r="H75" s="493" t="str">
        <f>_xlfn.XLOOKUP($B75,'Item Detail'!$I$15:$I$114,'Item Detail'!$G$15:$G$114,"")</f>
        <v/>
      </c>
      <c r="I75" s="492"/>
    </row>
    <row r="76" spans="1:9" ht="60" customHeight="1" x14ac:dyDescent="0.2">
      <c r="A76" s="488" t="str">
        <f>_xlfn.XLOOKUP($B76,'Item Detail'!$I$15:$I$114,'Item Detail'!$E$15:$E$114,"")</f>
        <v/>
      </c>
      <c r="B76" s="489" t="str">
        <f>IF(('Item Detail'!$I88)="","",('Item Detail'!$I88))</f>
        <v/>
      </c>
      <c r="C76" s="502"/>
      <c r="D76" s="490" t="str">
        <f>_xlfn.XLOOKUP($B76,'Item Detail'!$I$15:$I$114,'Item Detail'!$J$15:$J$114,"")</f>
        <v/>
      </c>
      <c r="E76" s="491" t="str">
        <f>_xlfn.XLOOKUP($B76,'Item Detail'!$I$15:$I$114,'Item Detail'!$S$15:$S$114,"")</f>
        <v/>
      </c>
      <c r="F76" s="506"/>
      <c r="G76" s="507"/>
      <c r="H76" s="493" t="str">
        <f>_xlfn.XLOOKUP($B76,'Item Detail'!$I$15:$I$114,'Item Detail'!$G$15:$G$114,"")</f>
        <v/>
      </c>
      <c r="I76" s="492"/>
    </row>
    <row r="77" spans="1:9" ht="60" customHeight="1" x14ac:dyDescent="0.2">
      <c r="A77" s="488" t="str">
        <f>_xlfn.XLOOKUP($B77,'Item Detail'!$I$15:$I$114,'Item Detail'!$E$15:$E$114,"")</f>
        <v/>
      </c>
      <c r="B77" s="489" t="str">
        <f>IF(('Item Detail'!$I89)="","",('Item Detail'!$I89))</f>
        <v/>
      </c>
      <c r="C77" s="502"/>
      <c r="D77" s="490" t="str">
        <f>_xlfn.XLOOKUP($B77,'Item Detail'!$I$15:$I$114,'Item Detail'!$J$15:$J$114,"")</f>
        <v/>
      </c>
      <c r="E77" s="491" t="str">
        <f>_xlfn.XLOOKUP($B77,'Item Detail'!$I$15:$I$114,'Item Detail'!$S$15:$S$114,"")</f>
        <v/>
      </c>
      <c r="F77" s="506"/>
      <c r="G77" s="507"/>
      <c r="H77" s="493" t="str">
        <f>_xlfn.XLOOKUP($B77,'Item Detail'!$I$15:$I$114,'Item Detail'!$G$15:$G$114,"")</f>
        <v/>
      </c>
      <c r="I77" s="492"/>
    </row>
    <row r="78" spans="1:9" ht="60" customHeight="1" x14ac:dyDescent="0.2">
      <c r="A78" s="488" t="str">
        <f>_xlfn.XLOOKUP($B78,'Item Detail'!$I$15:$I$114,'Item Detail'!$E$15:$E$114,"")</f>
        <v/>
      </c>
      <c r="B78" s="489" t="str">
        <f>IF(('Item Detail'!$I90)="","",('Item Detail'!$I90))</f>
        <v/>
      </c>
      <c r="C78" s="502"/>
      <c r="D78" s="490" t="str">
        <f>_xlfn.XLOOKUP($B78,'Item Detail'!$I$15:$I$114,'Item Detail'!$J$15:$J$114,"")</f>
        <v/>
      </c>
      <c r="E78" s="491" t="str">
        <f>_xlfn.XLOOKUP($B78,'Item Detail'!$I$15:$I$114,'Item Detail'!$S$15:$S$114,"")</f>
        <v/>
      </c>
      <c r="F78" s="506"/>
      <c r="G78" s="507"/>
      <c r="H78" s="493" t="str">
        <f>_xlfn.XLOOKUP($B78,'Item Detail'!$I$15:$I$114,'Item Detail'!$G$15:$G$114,"")</f>
        <v/>
      </c>
      <c r="I78" s="492"/>
    </row>
    <row r="79" spans="1:9" ht="60" customHeight="1" x14ac:dyDescent="0.2">
      <c r="A79" s="488" t="str">
        <f>_xlfn.XLOOKUP($B79,'Item Detail'!$I$15:$I$114,'Item Detail'!$E$15:$E$114,"")</f>
        <v/>
      </c>
      <c r="B79" s="489" t="str">
        <f>IF(('Item Detail'!$I91)="","",('Item Detail'!$I91))</f>
        <v/>
      </c>
      <c r="C79" s="502"/>
      <c r="D79" s="490" t="str">
        <f>_xlfn.XLOOKUP($B79,'Item Detail'!$I$15:$I$114,'Item Detail'!$J$15:$J$114,"")</f>
        <v/>
      </c>
      <c r="E79" s="491" t="str">
        <f>_xlfn.XLOOKUP($B79,'Item Detail'!$I$15:$I$114,'Item Detail'!$S$15:$S$114,"")</f>
        <v/>
      </c>
      <c r="F79" s="506"/>
      <c r="G79" s="507"/>
      <c r="H79" s="493" t="str">
        <f>_xlfn.XLOOKUP($B79,'Item Detail'!$I$15:$I$114,'Item Detail'!$G$15:$G$114,"")</f>
        <v/>
      </c>
      <c r="I79" s="492"/>
    </row>
    <row r="80" spans="1:9" ht="60" customHeight="1" x14ac:dyDescent="0.2">
      <c r="A80" s="488" t="str">
        <f>_xlfn.XLOOKUP($B80,'Item Detail'!$I$15:$I$114,'Item Detail'!$E$15:$E$114,"")</f>
        <v/>
      </c>
      <c r="B80" s="489" t="str">
        <f>IF(('Item Detail'!$I92)="","",('Item Detail'!$I92))</f>
        <v/>
      </c>
      <c r="C80" s="502"/>
      <c r="D80" s="490" t="str">
        <f>_xlfn.XLOOKUP($B80,'Item Detail'!$I$15:$I$114,'Item Detail'!$J$15:$J$114,"")</f>
        <v/>
      </c>
      <c r="E80" s="491" t="str">
        <f>_xlfn.XLOOKUP($B80,'Item Detail'!$I$15:$I$114,'Item Detail'!$S$15:$S$114,"")</f>
        <v/>
      </c>
      <c r="F80" s="506"/>
      <c r="G80" s="507"/>
      <c r="H80" s="493" t="str">
        <f>_xlfn.XLOOKUP($B80,'Item Detail'!$I$15:$I$114,'Item Detail'!$G$15:$G$114,"")</f>
        <v/>
      </c>
      <c r="I80" s="492"/>
    </row>
    <row r="81" spans="1:9" ht="60" customHeight="1" x14ac:dyDescent="0.2">
      <c r="A81" s="488" t="str">
        <f>_xlfn.XLOOKUP($B81,'Item Detail'!$I$15:$I$114,'Item Detail'!$E$15:$E$114,"")</f>
        <v/>
      </c>
      <c r="B81" s="489" t="str">
        <f>IF(('Item Detail'!$I93)="","",('Item Detail'!$I93))</f>
        <v/>
      </c>
      <c r="C81" s="502"/>
      <c r="D81" s="490" t="str">
        <f>_xlfn.XLOOKUP($B81,'Item Detail'!$I$15:$I$114,'Item Detail'!$J$15:$J$114,"")</f>
        <v/>
      </c>
      <c r="E81" s="491" t="str">
        <f>_xlfn.XLOOKUP($B81,'Item Detail'!$I$15:$I$114,'Item Detail'!$S$15:$S$114,"")</f>
        <v/>
      </c>
      <c r="F81" s="506"/>
      <c r="G81" s="507"/>
      <c r="H81" s="493" t="str">
        <f>_xlfn.XLOOKUP($B81,'Item Detail'!$I$15:$I$114,'Item Detail'!$G$15:$G$114,"")</f>
        <v/>
      </c>
      <c r="I81" s="492"/>
    </row>
    <row r="82" spans="1:9" ht="60" customHeight="1" x14ac:dyDescent="0.2">
      <c r="A82" s="488" t="str">
        <f>_xlfn.XLOOKUP($B82,'Item Detail'!$I$15:$I$114,'Item Detail'!$E$15:$E$114,"")</f>
        <v/>
      </c>
      <c r="B82" s="489" t="str">
        <f>IF(('Item Detail'!$I94)="","",('Item Detail'!$I94))</f>
        <v/>
      </c>
      <c r="C82" s="502"/>
      <c r="D82" s="490" t="str">
        <f>_xlfn.XLOOKUP($B82,'Item Detail'!$I$15:$I$114,'Item Detail'!$J$15:$J$114,"")</f>
        <v/>
      </c>
      <c r="E82" s="491" t="str">
        <f>_xlfn.XLOOKUP($B82,'Item Detail'!$I$15:$I$114,'Item Detail'!$S$15:$S$114,"")</f>
        <v/>
      </c>
      <c r="F82" s="506"/>
      <c r="G82" s="507"/>
      <c r="H82" s="493" t="str">
        <f>_xlfn.XLOOKUP($B82,'Item Detail'!$I$15:$I$114,'Item Detail'!$G$15:$G$114,"")</f>
        <v/>
      </c>
      <c r="I82" s="492"/>
    </row>
    <row r="83" spans="1:9" ht="60" customHeight="1" x14ac:dyDescent="0.2">
      <c r="A83" s="488" t="str">
        <f>_xlfn.XLOOKUP($B83,'Item Detail'!$I$15:$I$114,'Item Detail'!$E$15:$E$114,"")</f>
        <v/>
      </c>
      <c r="B83" s="489" t="str">
        <f>IF(('Item Detail'!$I95)="","",('Item Detail'!$I95))</f>
        <v/>
      </c>
      <c r="C83" s="502"/>
      <c r="D83" s="490" t="str">
        <f>_xlfn.XLOOKUP($B83,'Item Detail'!$I$15:$I$114,'Item Detail'!$J$15:$J$114,"")</f>
        <v/>
      </c>
      <c r="E83" s="491" t="str">
        <f>_xlfn.XLOOKUP($B83,'Item Detail'!$I$15:$I$114,'Item Detail'!$S$15:$S$114,"")</f>
        <v/>
      </c>
      <c r="F83" s="506"/>
      <c r="G83" s="507"/>
      <c r="H83" s="493" t="str">
        <f>_xlfn.XLOOKUP($B83,'Item Detail'!$I$15:$I$114,'Item Detail'!$G$15:$G$114,"")</f>
        <v/>
      </c>
      <c r="I83" s="492"/>
    </row>
    <row r="84" spans="1:9" ht="60" customHeight="1" x14ac:dyDescent="0.2">
      <c r="A84" s="488" t="str">
        <f>_xlfn.XLOOKUP($B84,'Item Detail'!$I$15:$I$114,'Item Detail'!$E$15:$E$114,"")</f>
        <v/>
      </c>
      <c r="B84" s="489" t="str">
        <f>IF(('Item Detail'!$I96)="","",('Item Detail'!$I96))</f>
        <v/>
      </c>
      <c r="C84" s="502"/>
      <c r="D84" s="490" t="str">
        <f>_xlfn.XLOOKUP($B84,'Item Detail'!$I$15:$I$114,'Item Detail'!$J$15:$J$114,"")</f>
        <v/>
      </c>
      <c r="E84" s="491" t="str">
        <f>_xlfn.XLOOKUP($B84,'Item Detail'!$I$15:$I$114,'Item Detail'!$S$15:$S$114,"")</f>
        <v/>
      </c>
      <c r="F84" s="506"/>
      <c r="G84" s="507"/>
      <c r="H84" s="493" t="str">
        <f>_xlfn.XLOOKUP($B84,'Item Detail'!$I$15:$I$114,'Item Detail'!$G$15:$G$114,"")</f>
        <v/>
      </c>
      <c r="I84" s="492"/>
    </row>
    <row r="85" spans="1:9" ht="60" customHeight="1" x14ac:dyDescent="0.2">
      <c r="A85" s="488" t="str">
        <f>_xlfn.XLOOKUP($B85,'Item Detail'!$I$15:$I$114,'Item Detail'!$E$15:$E$114,"")</f>
        <v/>
      </c>
      <c r="B85" s="489" t="str">
        <f>IF(('Item Detail'!$I97)="","",('Item Detail'!$I97))</f>
        <v/>
      </c>
      <c r="C85" s="502"/>
      <c r="D85" s="490" t="str">
        <f>_xlfn.XLOOKUP($B85,'Item Detail'!$I$15:$I$114,'Item Detail'!$J$15:$J$114,"")</f>
        <v/>
      </c>
      <c r="E85" s="491" t="str">
        <f>_xlfn.XLOOKUP($B85,'Item Detail'!$I$15:$I$114,'Item Detail'!$S$15:$S$114,"")</f>
        <v/>
      </c>
      <c r="F85" s="506"/>
      <c r="G85" s="507"/>
      <c r="H85" s="493" t="str">
        <f>_xlfn.XLOOKUP($B85,'Item Detail'!$I$15:$I$114,'Item Detail'!$G$15:$G$114,"")</f>
        <v/>
      </c>
      <c r="I85" s="492"/>
    </row>
    <row r="86" spans="1:9" ht="60" customHeight="1" x14ac:dyDescent="0.2">
      <c r="A86" s="488" t="str">
        <f>_xlfn.XLOOKUP($B86,'Item Detail'!$I$15:$I$114,'Item Detail'!$E$15:$E$114,"")</f>
        <v/>
      </c>
      <c r="B86" s="489" t="str">
        <f>IF(('Item Detail'!$I98)="","",('Item Detail'!$I98))</f>
        <v/>
      </c>
      <c r="C86" s="502"/>
      <c r="D86" s="490" t="str">
        <f>_xlfn.XLOOKUP($B86,'Item Detail'!$I$15:$I$114,'Item Detail'!$J$15:$J$114,"")</f>
        <v/>
      </c>
      <c r="E86" s="491" t="str">
        <f>_xlfn.XLOOKUP($B86,'Item Detail'!$I$15:$I$114,'Item Detail'!$S$15:$S$114,"")</f>
        <v/>
      </c>
      <c r="F86" s="506"/>
      <c r="G86" s="507"/>
      <c r="H86" s="493" t="str">
        <f>_xlfn.XLOOKUP($B86,'Item Detail'!$I$15:$I$114,'Item Detail'!$G$15:$G$114,"")</f>
        <v/>
      </c>
      <c r="I86" s="492"/>
    </row>
    <row r="87" spans="1:9" ht="60" customHeight="1" x14ac:dyDescent="0.2">
      <c r="A87" s="488" t="str">
        <f>_xlfn.XLOOKUP($B87,'Item Detail'!$I$15:$I$114,'Item Detail'!$E$15:$E$114,"")</f>
        <v/>
      </c>
      <c r="B87" s="489" t="str">
        <f>IF(('Item Detail'!$I99)="","",('Item Detail'!$I99))</f>
        <v/>
      </c>
      <c r="C87" s="502"/>
      <c r="D87" s="490" t="str">
        <f>_xlfn.XLOOKUP($B87,'Item Detail'!$I$15:$I$114,'Item Detail'!$J$15:$J$114,"")</f>
        <v/>
      </c>
      <c r="E87" s="491" t="str">
        <f>_xlfn.XLOOKUP($B87,'Item Detail'!$I$15:$I$114,'Item Detail'!$S$15:$S$114,"")</f>
        <v/>
      </c>
      <c r="F87" s="506"/>
      <c r="G87" s="507"/>
      <c r="H87" s="493" t="str">
        <f>_xlfn.XLOOKUP($B87,'Item Detail'!$I$15:$I$114,'Item Detail'!$G$15:$G$114,"")</f>
        <v/>
      </c>
      <c r="I87" s="492"/>
    </row>
    <row r="88" spans="1:9" ht="60" customHeight="1" x14ac:dyDescent="0.2">
      <c r="A88" s="488" t="str">
        <f>_xlfn.XLOOKUP($B88,'Item Detail'!$I$15:$I$114,'Item Detail'!$E$15:$E$114,"")</f>
        <v/>
      </c>
      <c r="B88" s="489" t="str">
        <f>IF(('Item Detail'!$I100)="","",('Item Detail'!$I100))</f>
        <v/>
      </c>
      <c r="C88" s="502"/>
      <c r="D88" s="490" t="str">
        <f>_xlfn.XLOOKUP($B88,'Item Detail'!$I$15:$I$114,'Item Detail'!$J$15:$J$114,"")</f>
        <v/>
      </c>
      <c r="E88" s="491" t="str">
        <f>_xlfn.XLOOKUP($B88,'Item Detail'!$I$15:$I$114,'Item Detail'!$S$15:$S$114,"")</f>
        <v/>
      </c>
      <c r="F88" s="506"/>
      <c r="G88" s="507"/>
      <c r="H88" s="493" t="str">
        <f>_xlfn.XLOOKUP($B88,'Item Detail'!$I$15:$I$114,'Item Detail'!$G$15:$G$114,"")</f>
        <v/>
      </c>
      <c r="I88" s="492"/>
    </row>
    <row r="89" spans="1:9" ht="60" customHeight="1" x14ac:dyDescent="0.2">
      <c r="A89" s="488" t="str">
        <f>_xlfn.XLOOKUP($B89,'Item Detail'!$I$15:$I$114,'Item Detail'!$E$15:$E$114,"")</f>
        <v/>
      </c>
      <c r="B89" s="489" t="str">
        <f>IF(('Item Detail'!$I101)="","",('Item Detail'!$I101))</f>
        <v/>
      </c>
      <c r="C89" s="502"/>
      <c r="D89" s="490" t="str">
        <f>_xlfn.XLOOKUP($B89,'Item Detail'!$I$15:$I$114,'Item Detail'!$J$15:$J$114,"")</f>
        <v/>
      </c>
      <c r="E89" s="491" t="str">
        <f>_xlfn.XLOOKUP($B89,'Item Detail'!$I$15:$I$114,'Item Detail'!$S$15:$S$114,"")</f>
        <v/>
      </c>
      <c r="F89" s="506"/>
      <c r="G89" s="507"/>
      <c r="H89" s="493" t="str">
        <f>_xlfn.XLOOKUP($B89,'Item Detail'!$I$15:$I$114,'Item Detail'!$G$15:$G$114,"")</f>
        <v/>
      </c>
      <c r="I89" s="492"/>
    </row>
    <row r="90" spans="1:9" ht="60" customHeight="1" x14ac:dyDescent="0.2">
      <c r="A90" s="488" t="str">
        <f>_xlfn.XLOOKUP($B90,'Item Detail'!$I$15:$I$114,'Item Detail'!$E$15:$E$114,"")</f>
        <v/>
      </c>
      <c r="B90" s="489" t="str">
        <f>IF(('Item Detail'!$I102)="","",('Item Detail'!$I102))</f>
        <v/>
      </c>
      <c r="C90" s="502"/>
      <c r="D90" s="490" t="str">
        <f>_xlfn.XLOOKUP($B90,'Item Detail'!$I$15:$I$114,'Item Detail'!$J$15:$J$114,"")</f>
        <v/>
      </c>
      <c r="E90" s="491" t="str">
        <f>_xlfn.XLOOKUP($B90,'Item Detail'!$I$15:$I$114,'Item Detail'!$S$15:$S$114,"")</f>
        <v/>
      </c>
      <c r="F90" s="506"/>
      <c r="G90" s="507"/>
      <c r="H90" s="493" t="str">
        <f>_xlfn.XLOOKUP($B90,'Item Detail'!$I$15:$I$114,'Item Detail'!$G$15:$G$114,"")</f>
        <v/>
      </c>
      <c r="I90" s="492"/>
    </row>
    <row r="91" spans="1:9" ht="60" customHeight="1" x14ac:dyDescent="0.2">
      <c r="A91" s="488" t="str">
        <f>_xlfn.XLOOKUP($B91,'Item Detail'!$I$15:$I$114,'Item Detail'!$E$15:$E$114,"")</f>
        <v/>
      </c>
      <c r="B91" s="489" t="str">
        <f>IF(('Item Detail'!$I103)="","",('Item Detail'!$I103))</f>
        <v/>
      </c>
      <c r="C91" s="502"/>
      <c r="D91" s="490" t="str">
        <f>_xlfn.XLOOKUP($B91,'Item Detail'!$I$15:$I$114,'Item Detail'!$J$15:$J$114,"")</f>
        <v/>
      </c>
      <c r="E91" s="491" t="str">
        <f>_xlfn.XLOOKUP($B91,'Item Detail'!$I$15:$I$114,'Item Detail'!$S$15:$S$114,"")</f>
        <v/>
      </c>
      <c r="F91" s="506"/>
      <c r="G91" s="507"/>
      <c r="H91" s="493" t="str">
        <f>_xlfn.XLOOKUP($B91,'Item Detail'!$I$15:$I$114,'Item Detail'!$G$15:$G$114,"")</f>
        <v/>
      </c>
      <c r="I91" s="492"/>
    </row>
    <row r="92" spans="1:9" ht="60" customHeight="1" x14ac:dyDescent="0.2">
      <c r="A92" s="488" t="str">
        <f>_xlfn.XLOOKUP($B92,'Item Detail'!$I$15:$I$114,'Item Detail'!$E$15:$E$114,"")</f>
        <v/>
      </c>
      <c r="B92" s="489" t="str">
        <f>IF(('Item Detail'!$I104)="","",('Item Detail'!$I104))</f>
        <v/>
      </c>
      <c r="C92" s="502"/>
      <c r="D92" s="490" t="str">
        <f>_xlfn.XLOOKUP($B92,'Item Detail'!$I$15:$I$114,'Item Detail'!$J$15:$J$114,"")</f>
        <v/>
      </c>
      <c r="E92" s="491" t="str">
        <f>_xlfn.XLOOKUP($B92,'Item Detail'!$I$15:$I$114,'Item Detail'!$S$15:$S$114,"")</f>
        <v/>
      </c>
      <c r="F92" s="506"/>
      <c r="G92" s="507"/>
      <c r="H92" s="493" t="str">
        <f>_xlfn.XLOOKUP($B92,'Item Detail'!$I$15:$I$114,'Item Detail'!$G$15:$G$114,"")</f>
        <v/>
      </c>
      <c r="I92" s="492"/>
    </row>
    <row r="93" spans="1:9" ht="60" customHeight="1" x14ac:dyDescent="0.2">
      <c r="A93" s="488" t="str">
        <f>_xlfn.XLOOKUP($B93,'Item Detail'!$I$15:$I$114,'Item Detail'!$E$15:$E$114,"")</f>
        <v/>
      </c>
      <c r="B93" s="489" t="str">
        <f>IF(('Item Detail'!$I105)="","",('Item Detail'!$I105))</f>
        <v/>
      </c>
      <c r="C93" s="502"/>
      <c r="D93" s="490" t="str">
        <f>_xlfn.XLOOKUP($B93,'Item Detail'!$I$15:$I$114,'Item Detail'!$J$15:$J$114,"")</f>
        <v/>
      </c>
      <c r="E93" s="491" t="str">
        <f>_xlfn.XLOOKUP($B93,'Item Detail'!$I$15:$I$114,'Item Detail'!$S$15:$S$114,"")</f>
        <v/>
      </c>
      <c r="F93" s="506"/>
      <c r="G93" s="507"/>
      <c r="H93" s="493" t="str">
        <f>_xlfn.XLOOKUP($B93,'Item Detail'!$I$15:$I$114,'Item Detail'!$G$15:$G$114,"")</f>
        <v/>
      </c>
      <c r="I93" s="492"/>
    </row>
    <row r="94" spans="1:9" ht="60" customHeight="1" x14ac:dyDescent="0.2">
      <c r="A94" s="488" t="str">
        <f>_xlfn.XLOOKUP($B94,'Item Detail'!$I$15:$I$114,'Item Detail'!$E$15:$E$114,"")</f>
        <v/>
      </c>
      <c r="B94" s="489" t="str">
        <f>IF(('Item Detail'!$I106)="","",('Item Detail'!$I106))</f>
        <v/>
      </c>
      <c r="C94" s="502"/>
      <c r="D94" s="490" t="str">
        <f>_xlfn.XLOOKUP($B94,'Item Detail'!$I$15:$I$114,'Item Detail'!$J$15:$J$114,"")</f>
        <v/>
      </c>
      <c r="E94" s="491" t="str">
        <f>_xlfn.XLOOKUP($B94,'Item Detail'!$I$15:$I$114,'Item Detail'!$S$15:$S$114,"")</f>
        <v/>
      </c>
      <c r="F94" s="506"/>
      <c r="G94" s="507"/>
      <c r="H94" s="493" t="str">
        <f>_xlfn.XLOOKUP($B94,'Item Detail'!$I$15:$I$114,'Item Detail'!$G$15:$G$114,"")</f>
        <v/>
      </c>
      <c r="I94" s="492"/>
    </row>
    <row r="95" spans="1:9" ht="60" customHeight="1" x14ac:dyDescent="0.2">
      <c r="A95" s="488" t="str">
        <f>_xlfn.XLOOKUP($B95,'Item Detail'!$I$15:$I$114,'Item Detail'!$E$15:$E$114,"")</f>
        <v/>
      </c>
      <c r="B95" s="489" t="str">
        <f>IF(('Item Detail'!$I107)="","",('Item Detail'!$I107))</f>
        <v/>
      </c>
      <c r="C95" s="502"/>
      <c r="D95" s="490" t="str">
        <f>_xlfn.XLOOKUP($B95,'Item Detail'!$I$15:$I$114,'Item Detail'!$J$15:$J$114,"")</f>
        <v/>
      </c>
      <c r="E95" s="491" t="str">
        <f>_xlfn.XLOOKUP($B95,'Item Detail'!$I$15:$I$114,'Item Detail'!$S$15:$S$114,"")</f>
        <v/>
      </c>
      <c r="F95" s="506"/>
      <c r="G95" s="507"/>
      <c r="H95" s="493" t="str">
        <f>_xlfn.XLOOKUP($B95,'Item Detail'!$I$15:$I$114,'Item Detail'!$G$15:$G$114,"")</f>
        <v/>
      </c>
      <c r="I95" s="492"/>
    </row>
    <row r="96" spans="1:9" ht="60" customHeight="1" x14ac:dyDescent="0.2">
      <c r="A96" s="488" t="str">
        <f>_xlfn.XLOOKUP($B96,'Item Detail'!$I$15:$I$114,'Item Detail'!$E$15:$E$114,"")</f>
        <v/>
      </c>
      <c r="B96" s="489" t="str">
        <f>IF(('Item Detail'!$I108)="","",('Item Detail'!$I108))</f>
        <v/>
      </c>
      <c r="C96" s="502"/>
      <c r="D96" s="490" t="str">
        <f>_xlfn.XLOOKUP($B96,'Item Detail'!$I$15:$I$114,'Item Detail'!$J$15:$J$114,"")</f>
        <v/>
      </c>
      <c r="E96" s="491" t="str">
        <f>_xlfn.XLOOKUP($B96,'Item Detail'!$I$15:$I$114,'Item Detail'!$S$15:$S$114,"")</f>
        <v/>
      </c>
      <c r="F96" s="506"/>
      <c r="G96" s="507"/>
      <c r="H96" s="493" t="str">
        <f>_xlfn.XLOOKUP($B96,'Item Detail'!$I$15:$I$114,'Item Detail'!$G$15:$G$114,"")</f>
        <v/>
      </c>
      <c r="I96" s="492"/>
    </row>
    <row r="97" spans="1:9" ht="60" customHeight="1" x14ac:dyDescent="0.2">
      <c r="A97" s="488" t="str">
        <f>_xlfn.XLOOKUP($B97,'Item Detail'!$I$15:$I$114,'Item Detail'!$E$15:$E$114,"")</f>
        <v/>
      </c>
      <c r="B97" s="489" t="str">
        <f>IF(('Item Detail'!$I109)="","",('Item Detail'!$I109))</f>
        <v/>
      </c>
      <c r="C97" s="502"/>
      <c r="D97" s="490" t="str">
        <f>_xlfn.XLOOKUP($B97,'Item Detail'!$I$15:$I$114,'Item Detail'!$J$15:$J$114,"")</f>
        <v/>
      </c>
      <c r="E97" s="491" t="str">
        <f>_xlfn.XLOOKUP($B97,'Item Detail'!$I$15:$I$114,'Item Detail'!$S$15:$S$114,"")</f>
        <v/>
      </c>
      <c r="F97" s="506"/>
      <c r="G97" s="507"/>
      <c r="H97" s="493" t="str">
        <f>_xlfn.XLOOKUP($B97,'Item Detail'!$I$15:$I$114,'Item Detail'!$G$15:$G$114,"")</f>
        <v/>
      </c>
      <c r="I97" s="492"/>
    </row>
    <row r="98" spans="1:9" ht="60" customHeight="1" x14ac:dyDescent="0.2">
      <c r="A98" s="488" t="str">
        <f>_xlfn.XLOOKUP($B98,'Item Detail'!$I$15:$I$114,'Item Detail'!$E$15:$E$114,"")</f>
        <v/>
      </c>
      <c r="B98" s="489" t="str">
        <f>IF(('Item Detail'!$I110)="","",('Item Detail'!$I110))</f>
        <v/>
      </c>
      <c r="C98" s="502"/>
      <c r="D98" s="490" t="str">
        <f>_xlfn.XLOOKUP($B98,'Item Detail'!$I$15:$I$114,'Item Detail'!$J$15:$J$114,"")</f>
        <v/>
      </c>
      <c r="E98" s="491" t="str">
        <f>_xlfn.XLOOKUP($B98,'Item Detail'!$I$15:$I$114,'Item Detail'!$S$15:$S$114,"")</f>
        <v/>
      </c>
      <c r="F98" s="506"/>
      <c r="G98" s="507"/>
      <c r="H98" s="493" t="str">
        <f>_xlfn.XLOOKUP($B98,'Item Detail'!$I$15:$I$114,'Item Detail'!$G$15:$G$114,"")</f>
        <v/>
      </c>
      <c r="I98" s="492"/>
    </row>
    <row r="99" spans="1:9" ht="60" customHeight="1" x14ac:dyDescent="0.2">
      <c r="A99" s="488" t="str">
        <f>_xlfn.XLOOKUP($B99,'Item Detail'!$I$15:$I$114,'Item Detail'!$E$15:$E$114,"")</f>
        <v/>
      </c>
      <c r="B99" s="489" t="str">
        <f>IF(('Item Detail'!$I111)="","",('Item Detail'!$I111))</f>
        <v/>
      </c>
      <c r="C99" s="502"/>
      <c r="D99" s="490" t="str">
        <f>_xlfn.XLOOKUP($B99,'Item Detail'!$I$15:$I$114,'Item Detail'!$J$15:$J$114,"")</f>
        <v/>
      </c>
      <c r="E99" s="491" t="str">
        <f>_xlfn.XLOOKUP($B99,'Item Detail'!$I$15:$I$114,'Item Detail'!$S$15:$S$114,"")</f>
        <v/>
      </c>
      <c r="F99" s="506"/>
      <c r="G99" s="507"/>
      <c r="H99" s="493" t="str">
        <f>_xlfn.XLOOKUP($B99,'Item Detail'!$I$15:$I$114,'Item Detail'!$G$15:$G$114,"")</f>
        <v/>
      </c>
      <c r="I99" s="492"/>
    </row>
    <row r="100" spans="1:9" ht="60" customHeight="1" x14ac:dyDescent="0.2">
      <c r="A100" s="488" t="str">
        <f>_xlfn.XLOOKUP($B100,'Item Detail'!$I$15:$I$114,'Item Detail'!$E$15:$E$114,"")</f>
        <v/>
      </c>
      <c r="B100" s="489" t="str">
        <f>IF(('Item Detail'!$I112)="","",('Item Detail'!$I112))</f>
        <v/>
      </c>
      <c r="C100" s="502"/>
      <c r="D100" s="490" t="str">
        <f>_xlfn.XLOOKUP($B100,'Item Detail'!$I$15:$I$114,'Item Detail'!$J$15:$J$114,"")</f>
        <v/>
      </c>
      <c r="E100" s="491" t="str">
        <f>_xlfn.XLOOKUP($B100,'Item Detail'!$I$15:$I$114,'Item Detail'!$S$15:$S$114,"")</f>
        <v/>
      </c>
      <c r="F100" s="506"/>
      <c r="G100" s="507"/>
      <c r="H100" s="493" t="str">
        <f>_xlfn.XLOOKUP($B100,'Item Detail'!$I$15:$I$114,'Item Detail'!$G$15:$G$114,"")</f>
        <v/>
      </c>
      <c r="I100" s="492"/>
    </row>
    <row r="101" spans="1:9" ht="60" customHeight="1" x14ac:dyDescent="0.2">
      <c r="A101" s="488" t="str">
        <f>_xlfn.XLOOKUP($B101,'Item Detail'!$I$15:$I$114,'Item Detail'!$E$15:$E$114,"")</f>
        <v/>
      </c>
      <c r="B101" s="489" t="str">
        <f>IF(('Item Detail'!$I113)="","",('Item Detail'!$I113))</f>
        <v/>
      </c>
      <c r="C101" s="502"/>
      <c r="D101" s="490" t="str">
        <f>_xlfn.XLOOKUP($B101,'Item Detail'!$I$15:$I$114,'Item Detail'!$J$15:$J$114,"")</f>
        <v/>
      </c>
      <c r="E101" s="491" t="str">
        <f>_xlfn.XLOOKUP($B101,'Item Detail'!$I$15:$I$114,'Item Detail'!$S$15:$S$114,"")</f>
        <v/>
      </c>
      <c r="F101" s="506"/>
      <c r="G101" s="507"/>
      <c r="H101" s="493" t="str">
        <f>_xlfn.XLOOKUP($B101,'Item Detail'!$I$15:$I$114,'Item Detail'!$G$15:$G$114,"")</f>
        <v/>
      </c>
      <c r="I101" s="492"/>
    </row>
    <row r="102" spans="1:9" ht="60" customHeight="1" thickBot="1" x14ac:dyDescent="0.25">
      <c r="A102" s="494" t="str">
        <f>_xlfn.XLOOKUP($B102,'Item Detail'!$I$15:$I$114,'Item Detail'!$E$15:$E$114,"")</f>
        <v/>
      </c>
      <c r="B102" s="495" t="str">
        <f>IF(('Item Detail'!$I114)="","",('Item Detail'!$I114))</f>
        <v/>
      </c>
      <c r="C102" s="503"/>
      <c r="D102" s="496" t="str">
        <f>_xlfn.XLOOKUP($B102,'Item Detail'!$I$15:$I$114,'Item Detail'!$J$15:$J$114,"")</f>
        <v/>
      </c>
      <c r="E102" s="497" t="str">
        <f>_xlfn.XLOOKUP($B102,'Item Detail'!$I$15:$I$114,'Item Detail'!$S$15:$S$114,"")</f>
        <v/>
      </c>
      <c r="F102" s="508"/>
      <c r="G102" s="509"/>
      <c r="H102" s="499" t="str">
        <f>_xlfn.XLOOKUP($B102,'Item Detail'!$I$15:$I$114,'Item Detail'!$G$15:$G$114,"")</f>
        <v/>
      </c>
      <c r="I102" s="498"/>
    </row>
  </sheetData>
  <sheetProtection algorithmName="SHA-512" hashValue="b0DQYKT/YeNN0tSaey3ffdgagI8P7OpWSLi0OOJGhBfP9Az5+neapHAGPwx+3Y380Y8Voxswv7rOjNFDWTGZUQ==" saltValue="6cCpHP/lW+OaxmqmbJJKLQ==" spinCount="100000" sheet="1" objects="1" scenarios="1"/>
  <mergeCells count="2">
    <mergeCell ref="G1:I1"/>
    <mergeCell ref="C1:F1"/>
  </mergeCells>
  <printOptions horizontalCentered="1" verticalCentered="1"/>
  <pageMargins left="0" right="0" top="0" bottom="0.5" header="0" footer="0.25"/>
  <pageSetup scale="55"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6EBB3-9D09-4449-B9FF-514377388882}">
  <sheetPr codeName="Sheet6"/>
  <dimension ref="A1:Q33"/>
  <sheetViews>
    <sheetView showGridLines="0" zoomScaleNormal="100" workbookViewId="0">
      <selection sqref="A1:P33"/>
    </sheetView>
  </sheetViews>
  <sheetFormatPr defaultRowHeight="14.25" x14ac:dyDescent="0.2"/>
  <cols>
    <col min="16" max="16" width="4.875" customWidth="1"/>
  </cols>
  <sheetData>
    <row r="1" spans="1:17" x14ac:dyDescent="0.2">
      <c r="A1" s="449"/>
      <c r="B1" s="449"/>
      <c r="C1" s="449"/>
      <c r="D1" s="449"/>
      <c r="E1" s="449"/>
      <c r="F1" s="449"/>
      <c r="G1" s="449"/>
      <c r="H1" s="449"/>
      <c r="I1" s="449"/>
      <c r="J1" s="449"/>
      <c r="K1" s="449"/>
      <c r="L1" s="449"/>
      <c r="M1" s="449"/>
      <c r="N1" s="449"/>
      <c r="O1" s="449"/>
      <c r="P1" s="449"/>
      <c r="Q1" s="276" t="str">
        <f>'Item Detail'!$H$1</f>
        <v>Version 2024.12.05</v>
      </c>
    </row>
    <row r="2" spans="1:17" x14ac:dyDescent="0.2">
      <c r="A2" s="449"/>
      <c r="B2" s="449"/>
      <c r="C2" s="449"/>
      <c r="D2" s="449"/>
      <c r="E2" s="449"/>
      <c r="F2" s="449"/>
      <c r="G2" s="449"/>
      <c r="H2" s="449"/>
      <c r="I2" s="449"/>
      <c r="J2" s="449"/>
      <c r="K2" s="449"/>
      <c r="L2" s="449"/>
      <c r="M2" s="449"/>
      <c r="N2" s="449"/>
      <c r="O2" s="449"/>
      <c r="P2" s="449"/>
    </row>
    <row r="3" spans="1:17" x14ac:dyDescent="0.2">
      <c r="A3" s="449"/>
      <c r="B3" s="449"/>
      <c r="C3" s="449"/>
      <c r="D3" s="449"/>
      <c r="E3" s="449"/>
      <c r="F3" s="449"/>
      <c r="G3" s="449"/>
      <c r="H3" s="449"/>
      <c r="I3" s="449"/>
      <c r="J3" s="449"/>
      <c r="K3" s="449"/>
      <c r="L3" s="449"/>
      <c r="M3" s="449"/>
      <c r="N3" s="449"/>
      <c r="O3" s="449"/>
      <c r="P3" s="449"/>
    </row>
    <row r="4" spans="1:17" x14ac:dyDescent="0.2">
      <c r="A4" s="449"/>
      <c r="B4" s="449"/>
      <c r="C4" s="449"/>
      <c r="D4" s="449"/>
      <c r="E4" s="449"/>
      <c r="F4" s="449"/>
      <c r="G4" s="449"/>
      <c r="H4" s="449"/>
      <c r="I4" s="449"/>
      <c r="J4" s="449"/>
      <c r="K4" s="449"/>
      <c r="L4" s="449"/>
      <c r="M4" s="449"/>
      <c r="N4" s="449"/>
      <c r="O4" s="449"/>
      <c r="P4" s="449"/>
    </row>
    <row r="5" spans="1:17" x14ac:dyDescent="0.2">
      <c r="A5" s="449"/>
      <c r="B5" s="449"/>
      <c r="C5" s="449"/>
      <c r="D5" s="449"/>
      <c r="E5" s="449"/>
      <c r="F5" s="449"/>
      <c r="G5" s="449"/>
      <c r="H5" s="449"/>
      <c r="I5" s="449"/>
      <c r="J5" s="449"/>
      <c r="K5" s="449"/>
      <c r="L5" s="449"/>
      <c r="M5" s="449"/>
      <c r="N5" s="449"/>
      <c r="O5" s="449"/>
      <c r="P5" s="449"/>
    </row>
    <row r="6" spans="1:17" x14ac:dyDescent="0.2">
      <c r="A6" s="449"/>
      <c r="B6" s="449"/>
      <c r="C6" s="449"/>
      <c r="D6" s="449"/>
      <c r="E6" s="449"/>
      <c r="F6" s="449"/>
      <c r="G6" s="449"/>
      <c r="H6" s="449"/>
      <c r="I6" s="449"/>
      <c r="J6" s="449"/>
      <c r="K6" s="449"/>
      <c r="L6" s="449"/>
      <c r="M6" s="449"/>
      <c r="N6" s="449"/>
      <c r="O6" s="449"/>
      <c r="P6" s="449"/>
    </row>
    <row r="7" spans="1:17" x14ac:dyDescent="0.2">
      <c r="A7" s="449"/>
      <c r="B7" s="449"/>
      <c r="C7" s="449"/>
      <c r="D7" s="449"/>
      <c r="E7" s="449"/>
      <c r="F7" s="449"/>
      <c r="G7" s="449"/>
      <c r="H7" s="449"/>
      <c r="I7" s="449"/>
      <c r="J7" s="449"/>
      <c r="K7" s="449"/>
      <c r="L7" s="449"/>
      <c r="M7" s="449"/>
      <c r="N7" s="449"/>
      <c r="O7" s="449"/>
      <c r="P7" s="449"/>
    </row>
    <row r="8" spans="1:17" x14ac:dyDescent="0.2">
      <c r="A8" s="449"/>
      <c r="B8" s="449"/>
      <c r="C8" s="449"/>
      <c r="D8" s="449"/>
      <c r="E8" s="449"/>
      <c r="F8" s="449"/>
      <c r="G8" s="449"/>
      <c r="H8" s="449"/>
      <c r="I8" s="449"/>
      <c r="J8" s="449"/>
      <c r="K8" s="449"/>
      <c r="L8" s="449"/>
      <c r="M8" s="449"/>
      <c r="N8" s="449"/>
      <c r="O8" s="449"/>
      <c r="P8" s="449"/>
    </row>
    <row r="9" spans="1:17" x14ac:dyDescent="0.2">
      <c r="A9" s="449"/>
      <c r="B9" s="449"/>
      <c r="C9" s="449"/>
      <c r="D9" s="449"/>
      <c r="E9" s="449"/>
      <c r="F9" s="449"/>
      <c r="G9" s="449"/>
      <c r="H9" s="449"/>
      <c r="I9" s="449"/>
      <c r="J9" s="449"/>
      <c r="K9" s="449"/>
      <c r="L9" s="449"/>
      <c r="M9" s="449"/>
      <c r="N9" s="449"/>
      <c r="O9" s="449"/>
      <c r="P9" s="449"/>
    </row>
    <row r="10" spans="1:17" x14ac:dyDescent="0.2">
      <c r="A10" s="449"/>
      <c r="B10" s="449"/>
      <c r="C10" s="449"/>
      <c r="D10" s="449"/>
      <c r="E10" s="449"/>
      <c r="F10" s="449"/>
      <c r="G10" s="449"/>
      <c r="H10" s="449"/>
      <c r="I10" s="449"/>
      <c r="J10" s="449"/>
      <c r="K10" s="449"/>
      <c r="L10" s="449"/>
      <c r="M10" s="449"/>
      <c r="N10" s="449"/>
      <c r="O10" s="449"/>
      <c r="P10" s="449"/>
    </row>
    <row r="11" spans="1:17" x14ac:dyDescent="0.2">
      <c r="A11" s="449"/>
      <c r="B11" s="449"/>
      <c r="C11" s="449"/>
      <c r="D11" s="449"/>
      <c r="E11" s="449"/>
      <c r="F11" s="449"/>
      <c r="G11" s="449"/>
      <c r="H11" s="449"/>
      <c r="I11" s="449"/>
      <c r="J11" s="449"/>
      <c r="K11" s="449"/>
      <c r="L11" s="449"/>
      <c r="M11" s="449"/>
      <c r="N11" s="449"/>
      <c r="O11" s="449"/>
      <c r="P11" s="449"/>
    </row>
    <row r="12" spans="1:17" x14ac:dyDescent="0.2">
      <c r="A12" s="449"/>
      <c r="B12" s="449"/>
      <c r="C12" s="449"/>
      <c r="D12" s="449"/>
      <c r="E12" s="449"/>
      <c r="F12" s="449"/>
      <c r="G12" s="449"/>
      <c r="H12" s="449"/>
      <c r="I12" s="449"/>
      <c r="J12" s="449"/>
      <c r="K12" s="449"/>
      <c r="L12" s="449"/>
      <c r="M12" s="449"/>
      <c r="N12" s="449"/>
      <c r="O12" s="449"/>
      <c r="P12" s="449"/>
    </row>
    <row r="13" spans="1:17" x14ac:dyDescent="0.2">
      <c r="A13" s="449"/>
      <c r="B13" s="449"/>
      <c r="C13" s="449"/>
      <c r="D13" s="449"/>
      <c r="E13" s="449"/>
      <c r="F13" s="449"/>
      <c r="G13" s="449"/>
      <c r="H13" s="449"/>
      <c r="I13" s="449"/>
      <c r="J13" s="449"/>
      <c r="K13" s="449"/>
      <c r="L13" s="449"/>
      <c r="M13" s="449"/>
      <c r="N13" s="449"/>
      <c r="O13" s="449"/>
      <c r="P13" s="449"/>
    </row>
    <row r="14" spans="1:17" x14ac:dyDescent="0.2">
      <c r="A14" s="449"/>
      <c r="B14" s="449"/>
      <c r="C14" s="449"/>
      <c r="D14" s="449"/>
      <c r="E14" s="449"/>
      <c r="F14" s="449"/>
      <c r="G14" s="449"/>
      <c r="H14" s="449"/>
      <c r="I14" s="449"/>
      <c r="J14" s="449"/>
      <c r="K14" s="449"/>
      <c r="L14" s="449"/>
      <c r="M14" s="449"/>
      <c r="N14" s="449"/>
      <c r="O14" s="449"/>
      <c r="P14" s="449"/>
    </row>
    <row r="15" spans="1:17" x14ac:dyDescent="0.2">
      <c r="A15" s="449"/>
      <c r="B15" s="449"/>
      <c r="C15" s="449"/>
      <c r="D15" s="449"/>
      <c r="E15" s="449"/>
      <c r="F15" s="449"/>
      <c r="G15" s="449"/>
      <c r="H15" s="449"/>
      <c r="I15" s="449"/>
      <c r="J15" s="449"/>
      <c r="K15" s="449"/>
      <c r="L15" s="449"/>
      <c r="M15" s="449"/>
      <c r="N15" s="449"/>
      <c r="O15" s="449"/>
      <c r="P15" s="449"/>
    </row>
    <row r="16" spans="1:17" x14ac:dyDescent="0.2">
      <c r="A16" s="449"/>
      <c r="B16" s="449"/>
      <c r="C16" s="449"/>
      <c r="D16" s="449"/>
      <c r="E16" s="449"/>
      <c r="F16" s="449"/>
      <c r="G16" s="449"/>
      <c r="H16" s="449"/>
      <c r="I16" s="449"/>
      <c r="J16" s="449"/>
      <c r="K16" s="449"/>
      <c r="L16" s="449"/>
      <c r="M16" s="449"/>
      <c r="N16" s="449"/>
      <c r="O16" s="449"/>
      <c r="P16" s="449"/>
    </row>
    <row r="17" spans="1:16" x14ac:dyDescent="0.2">
      <c r="A17" s="449"/>
      <c r="B17" s="449"/>
      <c r="C17" s="449"/>
      <c r="D17" s="449"/>
      <c r="E17" s="449"/>
      <c r="F17" s="449"/>
      <c r="G17" s="449"/>
      <c r="H17" s="449"/>
      <c r="I17" s="449"/>
      <c r="J17" s="449"/>
      <c r="K17" s="449"/>
      <c r="L17" s="449"/>
      <c r="M17" s="449"/>
      <c r="N17" s="449"/>
      <c r="O17" s="449"/>
      <c r="P17" s="449"/>
    </row>
    <row r="18" spans="1:16" x14ac:dyDescent="0.2">
      <c r="A18" s="449"/>
      <c r="B18" s="449"/>
      <c r="C18" s="449"/>
      <c r="D18" s="449"/>
      <c r="E18" s="449"/>
      <c r="F18" s="449"/>
      <c r="G18" s="449"/>
      <c r="H18" s="449"/>
      <c r="I18" s="449"/>
      <c r="J18" s="449"/>
      <c r="K18" s="449"/>
      <c r="L18" s="449"/>
      <c r="M18" s="449"/>
      <c r="N18" s="449"/>
      <c r="O18" s="449"/>
      <c r="P18" s="449"/>
    </row>
    <row r="19" spans="1:16" x14ac:dyDescent="0.2">
      <c r="A19" s="449"/>
      <c r="B19" s="449"/>
      <c r="C19" s="449"/>
      <c r="D19" s="449"/>
      <c r="E19" s="449"/>
      <c r="F19" s="449"/>
      <c r="G19" s="449"/>
      <c r="H19" s="449"/>
      <c r="I19" s="449"/>
      <c r="J19" s="449"/>
      <c r="K19" s="449"/>
      <c r="L19" s="449"/>
      <c r="M19" s="449"/>
      <c r="N19" s="449"/>
      <c r="O19" s="449"/>
      <c r="P19" s="449"/>
    </row>
    <row r="20" spans="1:16" x14ac:dyDescent="0.2">
      <c r="A20" s="449"/>
      <c r="B20" s="449"/>
      <c r="C20" s="449"/>
      <c r="D20" s="449"/>
      <c r="E20" s="449"/>
      <c r="F20" s="449"/>
      <c r="G20" s="449"/>
      <c r="H20" s="449"/>
      <c r="I20" s="449"/>
      <c r="J20" s="449"/>
      <c r="K20" s="449"/>
      <c r="L20" s="449"/>
      <c r="M20" s="449"/>
      <c r="N20" s="449"/>
      <c r="O20" s="449"/>
      <c r="P20" s="449"/>
    </row>
    <row r="21" spans="1:16" x14ac:dyDescent="0.2">
      <c r="A21" s="449"/>
      <c r="B21" s="449"/>
      <c r="C21" s="449"/>
      <c r="D21" s="449"/>
      <c r="E21" s="449"/>
      <c r="F21" s="449"/>
      <c r="G21" s="449"/>
      <c r="H21" s="449"/>
      <c r="I21" s="449"/>
      <c r="J21" s="449"/>
      <c r="K21" s="449"/>
      <c r="L21" s="449"/>
      <c r="M21" s="449"/>
      <c r="N21" s="449"/>
      <c r="O21" s="449"/>
      <c r="P21" s="449"/>
    </row>
    <row r="22" spans="1:16" x14ac:dyDescent="0.2">
      <c r="A22" s="449"/>
      <c r="B22" s="449"/>
      <c r="C22" s="449"/>
      <c r="D22" s="449"/>
      <c r="E22" s="449"/>
      <c r="F22" s="449"/>
      <c r="G22" s="449"/>
      <c r="H22" s="449"/>
      <c r="I22" s="449"/>
      <c r="J22" s="449"/>
      <c r="K22" s="449"/>
      <c r="L22" s="449"/>
      <c r="M22" s="449"/>
      <c r="N22" s="449"/>
      <c r="O22" s="449"/>
      <c r="P22" s="449"/>
    </row>
    <row r="23" spans="1:16" x14ac:dyDescent="0.2">
      <c r="A23" s="449"/>
      <c r="B23" s="449"/>
      <c r="C23" s="449"/>
      <c r="D23" s="449"/>
      <c r="E23" s="449"/>
      <c r="F23" s="449"/>
      <c r="G23" s="449"/>
      <c r="H23" s="449"/>
      <c r="I23" s="449"/>
      <c r="J23" s="449"/>
      <c r="K23" s="449"/>
      <c r="L23" s="449"/>
      <c r="M23" s="449"/>
      <c r="N23" s="449"/>
      <c r="O23" s="449"/>
      <c r="P23" s="449"/>
    </row>
    <row r="24" spans="1:16" x14ac:dyDescent="0.2">
      <c r="A24" s="449"/>
      <c r="B24" s="449"/>
      <c r="C24" s="449"/>
      <c r="D24" s="449"/>
      <c r="E24" s="449"/>
      <c r="F24" s="449"/>
      <c r="G24" s="449"/>
      <c r="H24" s="449"/>
      <c r="I24" s="449"/>
      <c r="J24" s="449"/>
      <c r="K24" s="449"/>
      <c r="L24" s="449"/>
      <c r="M24" s="449"/>
      <c r="N24" s="449"/>
      <c r="O24" s="449"/>
      <c r="P24" s="449"/>
    </row>
    <row r="25" spans="1:16" x14ac:dyDescent="0.2">
      <c r="A25" s="449"/>
      <c r="B25" s="449"/>
      <c r="C25" s="449"/>
      <c r="D25" s="449"/>
      <c r="E25" s="449"/>
      <c r="F25" s="449"/>
      <c r="G25" s="449"/>
      <c r="H25" s="449"/>
      <c r="I25" s="449"/>
      <c r="J25" s="449"/>
      <c r="K25" s="449"/>
      <c r="L25" s="449"/>
      <c r="M25" s="449"/>
      <c r="N25" s="449"/>
      <c r="O25" s="449"/>
      <c r="P25" s="449"/>
    </row>
    <row r="26" spans="1:16" x14ac:dyDescent="0.2">
      <c r="A26" s="449"/>
      <c r="B26" s="449"/>
      <c r="C26" s="449"/>
      <c r="D26" s="449"/>
      <c r="E26" s="449"/>
      <c r="F26" s="449"/>
      <c r="G26" s="449"/>
      <c r="H26" s="449"/>
      <c r="I26" s="449"/>
      <c r="J26" s="449"/>
      <c r="K26" s="449"/>
      <c r="L26" s="449"/>
      <c r="M26" s="449"/>
      <c r="N26" s="449"/>
      <c r="O26" s="449"/>
      <c r="P26" s="449"/>
    </row>
    <row r="27" spans="1:16" x14ac:dyDescent="0.2">
      <c r="A27" s="449"/>
      <c r="B27" s="449"/>
      <c r="C27" s="449"/>
      <c r="D27" s="449"/>
      <c r="E27" s="449"/>
      <c r="F27" s="449"/>
      <c r="G27" s="449"/>
      <c r="H27" s="449"/>
      <c r="I27" s="449"/>
      <c r="J27" s="449"/>
      <c r="K27" s="449"/>
      <c r="L27" s="449"/>
      <c r="M27" s="449"/>
      <c r="N27" s="449"/>
      <c r="O27" s="449"/>
      <c r="P27" s="449"/>
    </row>
    <row r="28" spans="1:16" x14ac:dyDescent="0.2">
      <c r="A28" s="449"/>
      <c r="B28" s="449"/>
      <c r="C28" s="449"/>
      <c r="D28" s="449"/>
      <c r="E28" s="449"/>
      <c r="F28" s="449"/>
      <c r="G28" s="449"/>
      <c r="H28" s="449"/>
      <c r="I28" s="449"/>
      <c r="J28" s="449"/>
      <c r="K28" s="449"/>
      <c r="L28" s="449"/>
      <c r="M28" s="449"/>
      <c r="N28" s="449"/>
      <c r="O28" s="449"/>
      <c r="P28" s="449"/>
    </row>
    <row r="29" spans="1:16" x14ac:dyDescent="0.2">
      <c r="A29" s="449"/>
      <c r="B29" s="449"/>
      <c r="C29" s="449"/>
      <c r="D29" s="449"/>
      <c r="E29" s="449"/>
      <c r="F29" s="449"/>
      <c r="G29" s="449"/>
      <c r="H29" s="449"/>
      <c r="I29" s="449"/>
      <c r="J29" s="449"/>
      <c r="K29" s="449"/>
      <c r="L29" s="449"/>
      <c r="M29" s="449"/>
      <c r="N29" s="449"/>
      <c r="O29" s="449"/>
      <c r="P29" s="449"/>
    </row>
    <row r="30" spans="1:16" x14ac:dyDescent="0.2">
      <c r="A30" s="449"/>
      <c r="B30" s="449"/>
      <c r="C30" s="449"/>
      <c r="D30" s="449"/>
      <c r="E30" s="449"/>
      <c r="F30" s="449"/>
      <c r="G30" s="449"/>
      <c r="H30" s="449"/>
      <c r="I30" s="449"/>
      <c r="J30" s="449"/>
      <c r="K30" s="449"/>
      <c r="L30" s="449"/>
      <c r="M30" s="449"/>
      <c r="N30" s="449"/>
      <c r="O30" s="449"/>
      <c r="P30" s="449"/>
    </row>
    <row r="31" spans="1:16" x14ac:dyDescent="0.2">
      <c r="A31" s="449"/>
      <c r="B31" s="449"/>
      <c r="C31" s="449"/>
      <c r="D31" s="449"/>
      <c r="E31" s="449"/>
      <c r="F31" s="449"/>
      <c r="G31" s="449"/>
      <c r="H31" s="449"/>
      <c r="I31" s="449"/>
      <c r="J31" s="449"/>
      <c r="K31" s="449"/>
      <c r="L31" s="449"/>
      <c r="M31" s="449"/>
      <c r="N31" s="449"/>
      <c r="O31" s="449"/>
      <c r="P31" s="449"/>
    </row>
    <row r="32" spans="1:16" x14ac:dyDescent="0.2">
      <c r="A32" s="449"/>
      <c r="B32" s="449"/>
      <c r="C32" s="449"/>
      <c r="D32" s="449"/>
      <c r="E32" s="449"/>
      <c r="F32" s="449"/>
      <c r="G32" s="449"/>
      <c r="H32" s="449"/>
      <c r="I32" s="449"/>
      <c r="J32" s="449"/>
      <c r="K32" s="449"/>
      <c r="L32" s="449"/>
      <c r="M32" s="449"/>
      <c r="N32" s="449"/>
      <c r="O32" s="449"/>
      <c r="P32" s="449"/>
    </row>
    <row r="33" spans="1:16" x14ac:dyDescent="0.2">
      <c r="A33" s="449"/>
      <c r="B33" s="449"/>
      <c r="C33" s="449"/>
      <c r="D33" s="449"/>
      <c r="E33" s="449"/>
      <c r="F33" s="449"/>
      <c r="G33" s="449"/>
      <c r="H33" s="449"/>
      <c r="I33" s="449"/>
      <c r="J33" s="449"/>
      <c r="K33" s="449"/>
      <c r="L33" s="449"/>
      <c r="M33" s="449"/>
      <c r="N33" s="449"/>
      <c r="O33" s="449"/>
      <c r="P33" s="449"/>
    </row>
  </sheetData>
  <sheetProtection algorithmName="SHA-512" hashValue="szAXDY5UmFsVaeOvOW7nxq/0Smdf6xy1YbIcTG+KTMwYAnBO7HzlJQzcvFo9SPuro5QqQBf74k0GBl1Vcqlk2Q==" saltValue="/EbGQkzY0dYZ1pXw2Ou5lA==" spinCount="100000" sheet="1" objects="1" scenarios="1"/>
  <mergeCells count="1">
    <mergeCell ref="A1:P33"/>
  </mergeCells>
  <printOptions horizontalCentered="1" verticalCentered="1"/>
  <pageMargins left="0" right="0" top="0" bottom="0" header="0" footer="0"/>
  <pageSetup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3"/>
  <sheetViews>
    <sheetView showGridLines="0" zoomScale="60" zoomScaleNormal="60" zoomScaleSheetLayoutView="55" workbookViewId="0">
      <selection sqref="A1:A3"/>
    </sheetView>
  </sheetViews>
  <sheetFormatPr defaultRowHeight="14.25" x14ac:dyDescent="0.2"/>
  <cols>
    <col min="1" max="3" width="104.625" customWidth="1"/>
  </cols>
  <sheetData>
    <row r="1" spans="1:4" ht="260.10000000000002" customHeight="1" x14ac:dyDescent="0.2">
      <c r="A1" s="450"/>
      <c r="B1" s="450"/>
      <c r="C1" s="450"/>
      <c r="D1" s="276" t="str">
        <f>'Item Detail'!$H$1</f>
        <v>Version 2024.12.05</v>
      </c>
    </row>
    <row r="2" spans="1:4" ht="260.10000000000002" customHeight="1" x14ac:dyDescent="0.2">
      <c r="A2" s="451"/>
      <c r="B2" s="451"/>
      <c r="C2" s="451"/>
    </row>
    <row r="3" spans="1:4" ht="260.10000000000002" customHeight="1" thickBot="1" x14ac:dyDescent="0.25">
      <c r="A3" s="452"/>
      <c r="B3" s="452"/>
      <c r="C3" s="452"/>
    </row>
  </sheetData>
  <sheetProtection algorithmName="SHA-512" hashValue="SNvHf2KjFuVRiNcJS+Z0HiUmH4zfKaRYGUtgOtgoR7Ebd6k4D/ZRovzuHjG+viqVEp7UMbiJpYqM1yYum19BGg==" saltValue="9dU9V0HRgAn/i3h/Bv2Vdg==" spinCount="100000" sheet="1" objects="1" scenarios="1"/>
  <mergeCells count="3">
    <mergeCell ref="B1:B3"/>
    <mergeCell ref="A1:A3"/>
    <mergeCell ref="C1:C3"/>
  </mergeCells>
  <printOptions horizontalCentered="1" verticalCentered="1"/>
  <pageMargins left="0" right="0" top="0" bottom="0.5" header="0" footer="0.25"/>
  <pageSetup scale="99" fitToWidth="2" orientation="portrait"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START HERE</vt:lpstr>
      <vt:lpstr>Policies and Fines</vt:lpstr>
      <vt:lpstr>Quality Assurance Memo</vt:lpstr>
      <vt:lpstr>Supplier Info-Links</vt:lpstr>
      <vt:lpstr>Item Detail</vt:lpstr>
      <vt:lpstr>Quality Assurance</vt:lpstr>
      <vt:lpstr>Product Packaging Config</vt:lpstr>
      <vt:lpstr>Certificate of Insurance - COI</vt:lpstr>
      <vt:lpstr>PFAS Compliance</vt:lpstr>
      <vt:lpstr>Syndigo-Wegmans</vt:lpstr>
      <vt:lpstr>Smarter X</vt:lpstr>
      <vt:lpstr>For Buy Plan</vt:lpstr>
      <vt:lpstr>Transit Time</vt:lpstr>
      <vt:lpstr>Country Of Origin</vt:lpstr>
      <vt:lpstr>'Certificate of Insurance - COI'!Print_Area</vt:lpstr>
      <vt:lpstr>'Item Detail'!Print_Area</vt:lpstr>
      <vt:lpstr>'Policies and Fines'!Print_Area</vt:lpstr>
      <vt:lpstr>'START HERE'!Print_Area</vt:lpstr>
      <vt:lpstr>'Supplier Info-Links'!Print_Area</vt:lpstr>
      <vt:lpstr>'Syndigo-Wegmans'!Print_Area</vt:lpstr>
      <vt:lpstr>'Item Detail'!Print_Titles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Newcomb-Smith</dc:creator>
  <cp:keywords/>
  <dc:description/>
  <cp:lastModifiedBy>Elier Ruiz</cp:lastModifiedBy>
  <cp:lastPrinted>2024-10-24T16:28:53Z</cp:lastPrinted>
  <dcterms:created xsi:type="dcterms:W3CDTF">2002-10-22T15:49:29Z</dcterms:created>
  <dcterms:modified xsi:type="dcterms:W3CDTF">2024-12-05T17:48:28Z</dcterms:modified>
  <cp:category/>
</cp:coreProperties>
</file>